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urina\Desktop\"/>
    </mc:Choice>
  </mc:AlternateContent>
  <bookViews>
    <workbookView xWindow="0" yWindow="0" windowWidth="24735" windowHeight="11760" firstSheet="3" activeTab="20"/>
  </bookViews>
  <sheets>
    <sheet name="1" sheetId="1" r:id="rId1"/>
    <sheet name="2" sheetId="12" r:id="rId2"/>
    <sheet name="3" sheetId="13" r:id="rId3"/>
    <sheet name="4" sheetId="14" r:id="rId4"/>
    <sheet name="5" sheetId="15" r:id="rId5"/>
    <sheet name="6" sheetId="16" r:id="rId6"/>
    <sheet name="7" sheetId="17" r:id="rId7"/>
    <sheet name="8.1" sheetId="18" r:id="rId8"/>
    <sheet name="8.2" sheetId="31" r:id="rId9"/>
    <sheet name="9" sheetId="7" r:id="rId10"/>
    <sheet name="10" sheetId="19" r:id="rId11"/>
    <sheet name="11" sheetId="20" r:id="rId12"/>
    <sheet name="12" sheetId="21" r:id="rId13"/>
    <sheet name="13" sheetId="22" r:id="rId14"/>
    <sheet name="14" sheetId="23" r:id="rId15"/>
    <sheet name="15" sheetId="24" r:id="rId16"/>
    <sheet name="16" sheetId="25" r:id="rId17"/>
    <sheet name="17" sheetId="26" r:id="rId18"/>
    <sheet name="18" sheetId="27" r:id="rId19"/>
    <sheet name="19" sheetId="28" r:id="rId20"/>
    <sheet name="20" sheetId="29" r:id="rId21"/>
    <sheet name="описание" sheetId="30" r:id="rId22"/>
  </sheets>
  <definedNames>
    <definedName name="_xlnm._FilterDatabase" localSheetId="0" hidden="1">'1'!$A$2:$G$87</definedName>
    <definedName name="_xlnm._FilterDatabase" localSheetId="10" hidden="1">'10'!$A$2:$G$87</definedName>
    <definedName name="_xlnm._FilterDatabase" localSheetId="11" hidden="1">'11'!$A$2:$G$87</definedName>
    <definedName name="_xlnm._FilterDatabase" localSheetId="12" hidden="1">'12'!$A$2:$G$87</definedName>
    <definedName name="_xlnm._FilterDatabase" localSheetId="13" hidden="1">'13'!$A$2:$G$87</definedName>
    <definedName name="_xlnm._FilterDatabase" localSheetId="14" hidden="1">'14'!$A$2:$G$87</definedName>
    <definedName name="_xlnm._FilterDatabase" localSheetId="15" hidden="1">'15'!$A$2:$G$87</definedName>
    <definedName name="_xlnm._FilterDatabase" localSheetId="16" hidden="1">'16'!$A$2:$G$87</definedName>
    <definedName name="_xlnm._FilterDatabase" localSheetId="17" hidden="1">'17'!$A$2:$G$87</definedName>
    <definedName name="_xlnm._FilterDatabase" localSheetId="18" hidden="1">'18'!$A$2:$G$87</definedName>
    <definedName name="_xlnm._FilterDatabase" localSheetId="19" hidden="1">'19'!$A$2:$G$87</definedName>
    <definedName name="_xlnm._FilterDatabase" localSheetId="1" hidden="1">'2'!$A$2:$G$87</definedName>
    <definedName name="_xlnm._FilterDatabase" localSheetId="20" hidden="1">'20'!$A$2:$G$87</definedName>
    <definedName name="_xlnm._FilterDatabase" localSheetId="2" hidden="1">'3'!$A$2:$G$87</definedName>
    <definedName name="_xlnm._FilterDatabase" localSheetId="3" hidden="1">'4'!$A$2:$G$87</definedName>
    <definedName name="_xlnm._FilterDatabase" localSheetId="4" hidden="1">'5'!$A$2:$G$87</definedName>
    <definedName name="_xlnm._FilterDatabase" localSheetId="5" hidden="1">'6'!$A$2:$G$87</definedName>
    <definedName name="_xlnm._FilterDatabase" localSheetId="6" hidden="1">'7'!$A$2:$G$87</definedName>
    <definedName name="_xlnm._FilterDatabase" localSheetId="7" hidden="1">'8.1'!$A$2:$G$87</definedName>
    <definedName name="_xlnm._FilterDatabase" localSheetId="8" hidden="1">'8.2'!$A$2:$G$87</definedName>
    <definedName name="_xlnm._FilterDatabase" localSheetId="9" hidden="1">'9'!$A$2:$G$87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9" l="1"/>
  <c r="F54" i="28"/>
  <c r="F80" i="31"/>
  <c r="F53" i="18"/>
  <c r="F61" i="13"/>
  <c r="F81" i="16" l="1"/>
  <c r="F82" i="16"/>
  <c r="F42" i="29" l="1"/>
  <c r="F87" i="28"/>
  <c r="F73" i="23"/>
  <c r="F80" i="22"/>
  <c r="F77" i="21"/>
  <c r="F24" i="7"/>
  <c r="F61" i="19"/>
  <c r="F37" i="31"/>
  <c r="F34" i="18"/>
  <c r="F41" i="29"/>
  <c r="F52" i="24"/>
  <c r="F23" i="21"/>
  <c r="F71" i="25"/>
  <c r="F19" i="28"/>
  <c r="F40" i="23"/>
  <c r="F27" i="17"/>
  <c r="F64" i="22"/>
  <c r="F81" i="26"/>
  <c r="F69" i="20"/>
  <c r="F23" i="27"/>
  <c r="F18" i="7"/>
  <c r="F38" i="31"/>
  <c r="F42" i="18"/>
  <c r="F86" i="1"/>
  <c r="F82" i="12"/>
  <c r="D54" i="28" l="1"/>
  <c r="C54" i="28"/>
  <c r="F64" i="27"/>
  <c r="F38" i="25"/>
  <c r="G45" i="24"/>
  <c r="F45" i="24"/>
  <c r="G37" i="23"/>
  <c r="F37" i="23"/>
  <c r="F38" i="21"/>
  <c r="F25" i="20"/>
  <c r="G51" i="19"/>
  <c r="F51" i="19"/>
  <c r="F51" i="7"/>
  <c r="F32" i="17"/>
  <c r="F54" i="14"/>
  <c r="F81" i="12"/>
  <c r="F58" i="1"/>
</calcChain>
</file>

<file path=xl/comments1.xml><?xml version="1.0" encoding="utf-8"?>
<comments xmlns="http://schemas.openxmlformats.org/spreadsheetml/2006/main">
  <authors>
    <author>dmitrieva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необходимо представлять среднее значение!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необходимо среднее значение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одно число!</t>
        </r>
      </text>
    </comment>
  </commentList>
</comments>
</file>

<file path=xl/sharedStrings.xml><?xml version="1.0" encoding="utf-8"?>
<sst xmlns="http://schemas.openxmlformats.org/spreadsheetml/2006/main" count="5710" uniqueCount="170">
  <si>
    <t>В случае отсутствия в региональных «дорожных картах» каких-либо показателей, предусмотренных Стандартом, в форме ставится прочерк. К примеру, если в приложении к Стандарту показатель предусмотрен в процентах, данные в абсолютных величинах просьба не указывать.</t>
  </si>
  <si>
    <t>Наименование региона</t>
  </si>
  <si>
    <t>Федеральный округ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</si>
  <si>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</si>
  <si>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</si>
  <si>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</si>
  <si>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</si>
  <si>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</si>
  <si>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</si>
  <si>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 xml:space="preserve">Республика Башкортостан 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</si>
  <si>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</si>
  <si>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</si>
  <si>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</si>
  <si>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</si>
  <si>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</si>
  <si>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</si>
  <si>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</si>
  <si>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</si>
  <si>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</si>
  <si>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</si>
  <si>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</si>
  <si>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</si>
  <si>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</si>
  <si>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</si>
  <si>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</si>
  <si>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</si>
  <si>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</si>
  <si>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</si>
  <si>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</si>
  <si>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</si>
  <si>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</si>
  <si>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</si>
  <si>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</si>
  <si>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</si>
  <si>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</si>
  <si>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</si>
  <si>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</si>
  <si>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</si>
  <si>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</si>
  <si>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</si>
  <si>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</si>
  <si>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</si>
  <si>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</si>
  <si>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</si>
  <si>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Г. 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</si>
  <si>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</si>
  <si>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</si>
  <si>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</si>
  <si>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</si>
  <si>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</si>
  <si>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</si>
  <si>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</si>
  <si>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</si>
  <si>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</si>
  <si>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</si>
  <si>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край.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</si>
  <si>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</si>
  <si>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</si>
  <si>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</si>
  <si>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</si>
  <si>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</si>
  <si>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Г. Санкт-Петербургское</t>
  </si>
  <si>
    <t>Саратовская область</t>
  </si>
  <si>
    <t xml:space="preserve">Сахалинская область </t>
  </si>
  <si>
    <t xml:space="preserve">Свердловская область </t>
  </si>
  <si>
    <t>Г. Севастополь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</si>
  <si>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</si>
  <si>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</si>
  <si>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</si>
  <si>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</si>
  <si>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</si>
  <si>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</si>
  <si>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</si>
  <si>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</si>
  <si>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</si>
  <si>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</si>
  <si>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</si>
  <si>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</si>
  <si>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</si>
  <si>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</si>
  <si>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Ханты-Мансийский автономный округ - Югра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</si>
  <si>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</si>
  <si>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</si>
  <si>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</si>
  <si>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округа </t>
  </si>
  <si>
    <t>Республика Саха (Якутия)</t>
  </si>
  <si>
    <t xml:space="preserve">Ямало-Ненецкий автономный округ </t>
  </si>
  <si>
    <t>Ярославская область</t>
  </si>
  <si>
    <t>ЮФО</t>
  </si>
  <si>
    <t>СФО</t>
  </si>
  <si>
    <t>ДФО</t>
  </si>
  <si>
    <t>СЗФО</t>
  </si>
  <si>
    <t>ПФО</t>
  </si>
  <si>
    <t>ЦФО</t>
  </si>
  <si>
    <t>СКФО</t>
  </si>
  <si>
    <t>КФО</t>
  </si>
  <si>
    <t>УФО</t>
  </si>
  <si>
    <r>
      <t xml:space="preserve">2. Рынок услуг общего образования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обучающихся в частных образовательных организациях, реализующих основные общеобразовательные программы - образовательные программы начального общего, основного общего, среднего общего образования, в общем числе обучающихся в образовательных организациях, реализующих основные общеобразовательные программы - образовательные программы начального общего, основного общего, среднего общего образования, процентов</t>
    </r>
  </si>
  <si>
    <r>
      <t xml:space="preserve">1. Рынок услуг дошкольного образования
</t>
    </r>
    <r>
      <rPr>
        <b/>
        <sz val="11"/>
        <rFont val="Calibri"/>
        <family val="2"/>
        <charset val="204"/>
        <scheme val="minor"/>
      </rPr>
      <t>Показатель: 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в общей численности обучающихся дошкольного возраста в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процентов</t>
    </r>
  </si>
  <si>
    <r>
      <t xml:space="preserve">3. Рынок услуг среднего профессионального образования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обучающихся в частных образовательных организациях, реализующих основные профессиональные образовательные программы - образовательные программы среднего профессионального образования, в общем числе обучающихся в образовательных организациях, реализующих основные профессиональные образовательные программы - образовательные программы среднего профессионального образования, процентов</t>
    </r>
  </si>
  <si>
    <r>
      <t xml:space="preserve">4. Рынок услуг дополнительного образования детей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услуг дополнительного образования детей, процентов</t>
    </r>
  </si>
  <si>
    <r>
      <t xml:space="preserve">9. Рынок социальных услуг
</t>
    </r>
    <r>
      <rPr>
        <b/>
        <sz val="11"/>
        <color theme="1"/>
        <rFont val="Calibri"/>
        <family val="2"/>
        <charset val="204"/>
        <scheme val="minor"/>
      </rPr>
      <t>Показатель: доля негосударственных организаций социального обслуживания, предоставляющих социальные услуги, процентов</t>
    </r>
  </si>
  <si>
    <r>
      <t xml:space="preserve">10. Рынок ритуальных услуг
</t>
    </r>
    <r>
      <rPr>
        <b/>
        <sz val="10"/>
        <color theme="1"/>
        <rFont val="Calibri"/>
        <family val="2"/>
        <charset val="204"/>
        <scheme val="minor"/>
      </rPr>
      <t xml:space="preserve">Показатель: </t>
    </r>
    <r>
      <rPr>
        <b/>
        <sz val="10"/>
        <rFont val="Calibri"/>
        <family val="2"/>
        <charset val="204"/>
        <scheme val="minor"/>
      </rPr>
      <t>доля организаций частной формы собственности в сфере ритуальных услуг, процентов</t>
    </r>
  </si>
  <si>
    <r>
      <t xml:space="preserve">11. Рынок теплоснабжения (производство тепловой энергии)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теплоснабжения (производство тепловой энергии), процентов</t>
    </r>
  </si>
  <si>
    <r>
      <t xml:space="preserve">12. Рынок услуг по сбору и транспортированию твердых коммунальных отходов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услуг по сбору и транспортированию твердых коммунальных отходов, процентов</t>
    </r>
  </si>
  <si>
    <r>
      <t xml:space="preserve">13. Рынок выполнения работ по благоустройству городской среды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выполнения работ по благоустройству городской среды, процентов</t>
    </r>
  </si>
  <si>
    <r>
      <t xml:space="preserve">14. Рынок выполнения работ по содержанию и текущему ремонту общего имущества собственников помещений в многоквартирном доме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процентов</t>
    </r>
  </si>
  <si>
    <r>
      <t xml:space="preserve">15. Рынок поставки сжиженного газа в баллонах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поставки сжиженного газа в баллонах, процентов</t>
    </r>
  </si>
  <si>
    <r>
      <t xml:space="preserve">16. Рынок купли-продажи электрической энергии (мощности) на розничном рынке электрической энергии (мощности)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купли-продажи электрической энергии (мощности) на розничном рынке электрической энергии (мощности), процентов</t>
    </r>
  </si>
  <si>
    <r>
      <t xml:space="preserve">17. 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когенерации, процентов</t>
    </r>
  </si>
  <si>
    <r>
      <t xml:space="preserve">18. Рынок оказания услуг по перевозке пассажиров автомобильным транспортом по муниципальным маршрутам регулярных перевозок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процентов</t>
    </r>
  </si>
  <si>
    <r>
      <t xml:space="preserve">19. Рынок оказания услуг по перевозке пассажиров автомобильным транспортом по межмуниципальным маршрутам регулярных перевозок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услуг (работ) по перевозке пассажиров автомобильным транспортом по межмуниципальным маршрутам регулярных перевозок, оказанных (выполненных) организациями частной формы собственности, процентов</t>
    </r>
  </si>
  <si>
    <r>
      <t xml:space="preserve">20. Рынок оказания услуг по перевозке пассажиров и багажа легковым такси на территории субъекта Российской Федерации
</t>
    </r>
    <r>
      <rPr>
        <b/>
        <sz val="10"/>
        <color theme="1"/>
        <rFont val="Calibri"/>
        <family val="2"/>
        <charset val="204"/>
        <scheme val="minor"/>
      </rPr>
      <t>Показатель:</t>
    </r>
    <r>
      <rPr>
        <b/>
        <sz val="10"/>
        <rFont val="Calibri"/>
        <family val="2"/>
        <charset val="204"/>
        <scheme val="minor"/>
      </rPr>
      <t xml:space="preserve"> доля организаций частной формы собственности в сфере оказания услуг по перевозке пассажиров и багажа легковым такси на территории субъекта Российской Федерации, процентов</t>
    </r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</si>
  <si>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</si>
  <si>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</si>
  <si>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</si>
  <si>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</si>
  <si>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услуг детского отдыха и оздоровления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</si>
  <si>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</si>
  <si>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</si>
  <si>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</si>
  <si>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</si>
  <si>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ритуальных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</si>
  <si>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</si>
  <si>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</si>
  <si>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</si>
  <si>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</si>
  <si>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</si>
  <si>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</si>
  <si>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</si>
  <si>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</si>
  <si>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</si>
  <si>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</si>
  <si>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Список рынков в данном  файле: номера листов соответствуют номерам и названиям рынков</t>
  </si>
  <si>
    <t>Исходное (фактическое) значение показателя на окончание 2019 года</t>
  </si>
  <si>
    <t>Целевое значение показателя, установленное в утвержденной "дорожной карте" на 2020 год</t>
  </si>
  <si>
    <t>Фактическое значение показателя в отчетном периоде
(2020 год)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</si>
  <si>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 (качество+цена+доступность деленное на 3)</t>
  </si>
  <si>
    <t>Удовлетворенность предпринимателей действиями органов власти региона, процентов</t>
  </si>
  <si>
    <t>Г. Санкт-Петербург</t>
  </si>
  <si>
    <t>8.1, 8.2</t>
  </si>
  <si>
    <t>-</t>
  </si>
  <si>
    <t>нет</t>
  </si>
  <si>
    <t xml:space="preserve">4,7
</t>
  </si>
  <si>
    <t xml:space="preserve">70,8
</t>
  </si>
  <si>
    <t xml:space="preserve"> - </t>
  </si>
  <si>
    <t>52.5</t>
  </si>
  <si>
    <t>32.5</t>
  </si>
  <si>
    <t>2,1 (выполнено)</t>
  </si>
  <si>
    <t xml:space="preserve">                       52, 1</t>
  </si>
  <si>
    <t>25, 3</t>
  </si>
  <si>
    <t>51, 17</t>
  </si>
  <si>
    <t>1, 2</t>
  </si>
  <si>
    <t>85, 0</t>
  </si>
  <si>
    <t>88, 4</t>
  </si>
  <si>
    <t>77, 3</t>
  </si>
  <si>
    <t>87, 5</t>
  </si>
  <si>
    <t>31, 24</t>
  </si>
  <si>
    <t xml:space="preserve">нет </t>
  </si>
  <si>
    <t>47.3</t>
  </si>
  <si>
    <r>
      <rPr>
        <b/>
        <sz val="11"/>
        <color theme="1"/>
        <rFont val="Calibri"/>
        <family val="2"/>
        <charset val="204"/>
        <scheme val="minor"/>
      </rPr>
      <t>5. Рынок услуг детского отдыха и оздоровления</t>
    </r>
    <r>
      <rPr>
        <sz val="11"/>
        <color theme="1"/>
        <rFont val="Calibri"/>
        <family val="2"/>
        <charset val="204"/>
        <scheme val="minor"/>
      </rPr>
      <t xml:space="preserve">
Показатель:</t>
    </r>
    <r>
      <rPr>
        <sz val="11"/>
        <rFont val="Calibri"/>
        <family val="2"/>
        <charset val="204"/>
        <scheme val="minor"/>
      </rPr>
      <t xml:space="preserve"> доля организаций отдыха и оздоровления детей частной формы собственности, процентов</t>
    </r>
  </si>
  <si>
    <t xml:space="preserve"> нет</t>
  </si>
  <si>
    <r>
      <t xml:space="preserve">6. Рынок медицинских услуг
</t>
    </r>
    <r>
      <rPr>
        <b/>
        <sz val="11"/>
        <color theme="1"/>
        <rFont val="Calibri"/>
        <family val="2"/>
        <charset val="204"/>
        <scheme val="minor"/>
      </rPr>
      <t>Показатель:</t>
    </r>
    <r>
      <rPr>
        <b/>
        <sz val="11"/>
        <rFont val="Calibri"/>
        <family val="2"/>
        <charset val="204"/>
        <scheme val="minor"/>
      </rPr>
      <t xml:space="preserve"> доля медицинских организаций частной системы здравоохранения, участвующих в реализации территориальных программ обязательного медицинского страхования, процентов</t>
    </r>
  </si>
  <si>
    <t xml:space="preserve"> -</t>
  </si>
  <si>
    <r>
      <t xml:space="preserve">7. Рынок услуг розничной торговли лекарственными препаратами, медицинскими изделиями и сопутствующими товарами
</t>
    </r>
    <r>
      <rPr>
        <b/>
        <sz val="11"/>
        <color theme="1"/>
        <rFont val="Calibri"/>
        <family val="2"/>
        <charset val="204"/>
        <scheme val="minor"/>
      </rPr>
      <t>Показатель:</t>
    </r>
    <r>
      <rPr>
        <b/>
        <sz val="11"/>
        <rFont val="Calibri"/>
        <family val="2"/>
        <charset val="204"/>
        <scheme val="minor"/>
      </rPr>
      <t xml:space="preserve"> 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товарами, процентов</t>
    </r>
  </si>
  <si>
    <r>
      <t>8. Рынок психолого-педагогического сопровождения детей с ограниченными возможностями здоровья
 Показатель:</t>
    </r>
    <r>
      <rPr>
        <sz val="12"/>
        <rFont val="Calibri"/>
        <family val="2"/>
        <charset val="204"/>
        <scheme val="minor"/>
      </rPr>
      <t xml:space="preserve"> доля организаций частной формы собственности в сфере услуг психолого-педагогического сопровождения детей с ограниченными возможностями здоровья, процентов</t>
    </r>
  </si>
  <si>
    <t xml:space="preserve">– </t>
  </si>
  <si>
    <r>
      <t>8. Рынок психолого-педагогического сопровождения детей с ограниченными возможностями здоровья
 Показатель:</t>
    </r>
    <r>
      <rPr>
        <sz val="12"/>
        <rFont val="Calibri"/>
        <family val="2"/>
        <charset val="204"/>
        <scheme val="minor"/>
      </rPr>
      <t xml:space="preserve"> доля детей с ограниченными возможностями здоровья (в возрасте до 3 лет), получающих услуги ранней диагностики, социализации и реабилитации в частных организациях сферы услуг психолого-педагогического сопровождения детей, в общей численности детей с ограниченными возможностями здоровья (в возрасте до 3 лет), получающих услуги ранней диагностики, социализации и реабилитации, процентов</t>
    </r>
  </si>
  <si>
    <t xml:space="preserve">  - 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</si>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</sst>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9" fontId="12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221"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1" fontId="0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top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21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4" applyNumberFormat="1" applyFont="1" applyFill="1" applyBorder="1" applyAlignment="1">
      <alignment horizontal="center" vertical="top" wrapText="1"/>
    </xf>
    <xf numFmtId="1" fontId="19" fillId="0" borderId="1" xfId="3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23" fillId="0" borderId="1" xfId="4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top" wrapText="1"/>
    </xf>
    <xf numFmtId="0" fontId="25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/>
    </xf>
    <xf numFmtId="0" fontId="23" fillId="0" borderId="1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1" xfId="4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5" fillId="0" borderId="1" xfId="1" applyNumberFormat="1" applyFont="1" applyFill="1" applyBorder="1" applyAlignment="1" applyProtection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1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26" fillId="0" borderId="1" xfId="1" applyNumberFormat="1" applyFont="1" applyFill="1" applyBorder="1" applyAlignment="1" applyProtection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top"/>
    </xf>
    <xf numFmtId="0" fontId="23" fillId="0" borderId="1" xfId="1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12" fillId="0" borderId="1" xfId="2" applyNumberFormat="1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1" fontId="12" fillId="0" borderId="1" xfId="3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2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top" wrapText="1"/>
    </xf>
    <xf numFmtId="0" fontId="19" fillId="0" borderId="1" xfId="3" applyNumberFormat="1" applyFont="1" applyFill="1" applyBorder="1" applyAlignment="1">
      <alignment horizontal="center" vertical="top"/>
    </xf>
    <xf numFmtId="0" fontId="12" fillId="0" borderId="1" xfId="3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4" fontId="19" fillId="0" borderId="1" xfId="0" applyNumberFormat="1" applyFont="1" applyFill="1" applyBorder="1" applyAlignment="1">
      <alignment horizontal="center" vertical="top" wrapText="1"/>
    </xf>
    <xf numFmtId="0" fontId="0" fillId="0" borderId="1" xfId="2" applyFont="1" applyFill="1" applyBorder="1" applyAlignment="1">
      <alignment horizontal="center" vertical="top" wrapText="1"/>
    </xf>
    <xf numFmtId="0" fontId="0" fillId="0" borderId="1" xfId="3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3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top" wrapText="1"/>
    </xf>
    <xf numFmtId="1" fontId="13" fillId="0" borderId="1" xfId="3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top" wrapText="1"/>
    </xf>
    <xf numFmtId="1" fontId="23" fillId="0" borderId="1" xfId="3" applyNumberFormat="1" applyFont="1" applyFill="1" applyBorder="1" applyAlignment="1">
      <alignment horizontal="center"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top" wrapText="1"/>
    </xf>
    <xf numFmtId="164" fontId="23" fillId="0" borderId="1" xfId="3" applyNumberFormat="1" applyFont="1" applyFill="1" applyBorder="1" applyAlignment="1">
      <alignment horizontal="center" vertical="top" wrapText="1"/>
    </xf>
    <xf numFmtId="0" fontId="23" fillId="0" borderId="1" xfId="3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" fontId="13" fillId="0" borderId="1" xfId="3" applyNumberFormat="1" applyFont="1" applyFill="1" applyBorder="1" applyAlignment="1">
      <alignment horizontal="center" vertical="top" wrapText="1"/>
    </xf>
    <xf numFmtId="1" fontId="18" fillId="0" borderId="1" xfId="3" applyNumberFormat="1" applyFont="1" applyFill="1" applyBorder="1" applyAlignment="1">
      <alignment horizontal="center" vertical="top"/>
    </xf>
    <xf numFmtId="0" fontId="13" fillId="0" borderId="1" xfId="3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9" fontId="18" fillId="0" borderId="1" xfId="0" applyNumberFormat="1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center" vertical="top"/>
    </xf>
    <xf numFmtId="164" fontId="18" fillId="0" borderId="1" xfId="0" applyNumberFormat="1" applyFont="1" applyFill="1" applyBorder="1" applyAlignment="1">
      <alignment horizontal="center" vertical="top"/>
    </xf>
    <xf numFmtId="1" fontId="23" fillId="0" borderId="1" xfId="0" applyNumberFormat="1" applyFont="1" applyFill="1" applyBorder="1" applyAlignment="1">
      <alignment horizontal="center" vertical="top" wrapText="1"/>
    </xf>
    <xf numFmtId="1" fontId="23" fillId="0" borderId="1" xfId="3" applyNumberFormat="1" applyFont="1" applyFill="1" applyBorder="1" applyAlignment="1">
      <alignment horizontal="center" vertical="top" wrapText="1"/>
    </xf>
    <xf numFmtId="1" fontId="23" fillId="0" borderId="1" xfId="3" applyNumberFormat="1" applyFont="1" applyFill="1" applyBorder="1" applyAlignment="1">
      <alignment horizontal="center" vertical="top"/>
    </xf>
    <xf numFmtId="0" fontId="23" fillId="0" borderId="1" xfId="0" applyNumberFormat="1" applyFont="1" applyFill="1" applyBorder="1" applyAlignment="1">
      <alignment horizontal="center" vertical="top"/>
    </xf>
    <xf numFmtId="0" fontId="23" fillId="0" borderId="1" xfId="3" applyNumberFormat="1" applyFont="1" applyFill="1" applyBorder="1" applyAlignment="1">
      <alignment horizontal="center" vertical="top" wrapText="1"/>
    </xf>
    <xf numFmtId="165" fontId="23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</cellXfs>
  <cellStyles count="5">
    <cellStyle name="Excel Built-in Normal" xfId="1"/>
    <cellStyle name="Обычный" xfId="0" builtinId="0"/>
    <cellStyle name="Обычный 2" xfId="2"/>
    <cellStyle name="Плохой" xfId="4" builtinId="27"/>
    <cellStyle name="Процентный" xfId="3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mezhk.omskportal.ru/oiv/mezhk/etc/konkurents/ritus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formagkh.ru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mszhk.omskportal.ru/oiv/mszhk/etc/Razvitiye-konkurentsii/2/20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mszhk.omskportal.ru/oiv/mszhk/etc/Razvitiye-konkurentsii/2/2020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mszhk.omskportal.ru/oiv/mszhk/etc/Razvitiye-konkurentsii/2/2020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112" zoomScaleNormal="112" workbookViewId="0">
      <pane ySplit="1" topLeftCell="A2" activePane="bottomLeft" state="frozen"/>
      <selection pane="bottomLeft" activeCell="E11" sqref="E11"/>
    </sheetView>
  </sheetViews>
  <sheetFormatPr defaultColWidth="9.140625" defaultRowHeight="15" x14ac:dyDescent="0.25"/>
  <cols>
    <col min="1" max="1" width="32" style="102" customWidth="1"/>
    <col min="2" max="2" width="8.42578125" style="108" customWidth="1"/>
    <col min="3" max="3" width="17.28515625" style="119" customWidth="1"/>
    <col min="4" max="4" width="14" style="119" customWidth="1"/>
    <col min="5" max="5" width="18.28515625" style="119" customWidth="1"/>
    <col min="6" max="6" width="20.28515625" style="119" customWidth="1"/>
    <col min="7" max="7" width="17.7109375" style="119" customWidth="1"/>
    <col min="8" max="16384" width="9.140625" style="102"/>
  </cols>
  <sheetData>
    <row r="1" spans="1:7" ht="83.25" customHeight="1" x14ac:dyDescent="0.25">
      <c r="A1" s="212" t="s">
        <v>98</v>
      </c>
      <c r="B1" s="212"/>
      <c r="C1" s="212"/>
      <c r="D1" s="212"/>
      <c r="E1" s="212"/>
      <c r="F1" s="212"/>
      <c r="G1" s="212"/>
    </row>
    <row r="2" spans="1:7" ht="142.5" customHeight="1" x14ac:dyDescent="0.25">
      <c r="A2" s="10" t="s">
        <v>1</v>
      </c>
      <c r="B2" s="10" t="s">
        <v>2</v>
      </c>
      <c r="C2" s="10" t="s">
        <v>134</v>
      </c>
      <c r="D2" s="10" t="s">
        <v>135</v>
      </c>
      <c r="E2" s="10" t="s">
        <v>136</v>
      </c>
      <c r="F2" s="10" t="s">
        <v>137</v>
      </c>
      <c r="G2" s="10" t="s">
        <v>138</v>
      </c>
    </row>
    <row r="3" spans="1:7" x14ac:dyDescent="0.25">
      <c r="A3" s="9" t="s">
        <v>3</v>
      </c>
      <c r="B3" s="10" t="s">
        <v>88</v>
      </c>
      <c r="C3" s="10" t="s">
        <v>142</v>
      </c>
      <c r="D3" s="10" t="s">
        <v>142</v>
      </c>
      <c r="E3" s="10" t="s">
        <v>142</v>
      </c>
      <c r="F3" s="10" t="s">
        <v>142</v>
      </c>
      <c r="G3" s="10" t="s">
        <v>142</v>
      </c>
    </row>
    <row r="4" spans="1:7" x14ac:dyDescent="0.25">
      <c r="A4" s="9" t="s">
        <v>7</v>
      </c>
      <c r="B4" s="10" t="s">
        <v>91</v>
      </c>
      <c r="C4" s="10" t="s">
        <v>142</v>
      </c>
      <c r="D4" s="10" t="s">
        <v>142</v>
      </c>
      <c r="E4" s="10" t="s">
        <v>142</v>
      </c>
      <c r="F4" s="10" t="s">
        <v>142</v>
      </c>
      <c r="G4" s="10" t="s">
        <v>142</v>
      </c>
    </row>
    <row r="5" spans="1:7" x14ac:dyDescent="0.25">
      <c r="A5" s="9" t="s">
        <v>38</v>
      </c>
      <c r="B5" s="10" t="s">
        <v>93</v>
      </c>
      <c r="C5" s="10" t="s">
        <v>142</v>
      </c>
      <c r="D5" s="10" t="s">
        <v>142</v>
      </c>
      <c r="E5" s="10" t="s">
        <v>142</v>
      </c>
      <c r="F5" s="10" t="s">
        <v>142</v>
      </c>
      <c r="G5" s="10" t="s">
        <v>142</v>
      </c>
    </row>
    <row r="6" spans="1:7" x14ac:dyDescent="0.25">
      <c r="A6" s="9" t="s">
        <v>49</v>
      </c>
      <c r="B6" s="10" t="s">
        <v>91</v>
      </c>
      <c r="C6" s="10" t="s">
        <v>142</v>
      </c>
      <c r="D6" s="10" t="s">
        <v>142</v>
      </c>
      <c r="E6" s="10" t="s">
        <v>142</v>
      </c>
      <c r="F6" s="10" t="s">
        <v>142</v>
      </c>
      <c r="G6" s="10" t="s">
        <v>142</v>
      </c>
    </row>
    <row r="7" spans="1:7" x14ac:dyDescent="0.25">
      <c r="A7" s="9" t="s">
        <v>53</v>
      </c>
      <c r="B7" s="10" t="s">
        <v>93</v>
      </c>
      <c r="C7" s="10" t="s">
        <v>142</v>
      </c>
      <c r="D7" s="10" t="s">
        <v>142</v>
      </c>
      <c r="E7" s="10" t="s">
        <v>142</v>
      </c>
      <c r="F7" s="15">
        <v>71.099999999999994</v>
      </c>
      <c r="G7" s="15">
        <v>71</v>
      </c>
    </row>
    <row r="8" spans="1:7" x14ac:dyDescent="0.25">
      <c r="A8" s="9" t="s">
        <v>55</v>
      </c>
      <c r="B8" s="10" t="s">
        <v>92</v>
      </c>
      <c r="C8" s="116" t="s">
        <v>142</v>
      </c>
      <c r="D8" s="116" t="s">
        <v>142</v>
      </c>
      <c r="E8" s="116" t="s">
        <v>142</v>
      </c>
      <c r="F8" s="116" t="s">
        <v>142</v>
      </c>
      <c r="G8" s="116" t="s">
        <v>142</v>
      </c>
    </row>
    <row r="9" spans="1:7" x14ac:dyDescent="0.25">
      <c r="A9" s="9" t="s">
        <v>84</v>
      </c>
      <c r="B9" s="10" t="s">
        <v>90</v>
      </c>
      <c r="C9" s="10" t="s">
        <v>142</v>
      </c>
      <c r="D9" s="10" t="s">
        <v>142</v>
      </c>
      <c r="E9" s="10" t="s">
        <v>142</v>
      </c>
      <c r="F9" s="10" t="s">
        <v>142</v>
      </c>
      <c r="G9" s="10" t="s">
        <v>142</v>
      </c>
    </row>
    <row r="10" spans="1:7" x14ac:dyDescent="0.25">
      <c r="A10" s="9" t="s">
        <v>87</v>
      </c>
      <c r="B10" s="10" t="s">
        <v>93</v>
      </c>
      <c r="C10" s="10" t="s">
        <v>142</v>
      </c>
      <c r="D10" s="10" t="s">
        <v>142</v>
      </c>
      <c r="E10" s="10" t="s">
        <v>142</v>
      </c>
      <c r="F10" s="10" t="s">
        <v>142</v>
      </c>
      <c r="G10" s="10" t="s">
        <v>142</v>
      </c>
    </row>
    <row r="11" spans="1:7" x14ac:dyDescent="0.25">
      <c r="A11" s="9" t="s">
        <v>85</v>
      </c>
      <c r="B11" s="10" t="s">
        <v>90</v>
      </c>
      <c r="C11" s="17">
        <v>6.08</v>
      </c>
      <c r="D11" s="17">
        <v>6.08</v>
      </c>
      <c r="E11" s="17">
        <v>13.3</v>
      </c>
      <c r="F11" s="17">
        <v>60.4</v>
      </c>
      <c r="G11" s="17">
        <v>43.6</v>
      </c>
    </row>
    <row r="12" spans="1:7" ht="19.5" customHeight="1" x14ac:dyDescent="0.25">
      <c r="A12" s="9" t="s">
        <v>60</v>
      </c>
      <c r="B12" s="10" t="s">
        <v>92</v>
      </c>
      <c r="C12" s="43">
        <v>12.8</v>
      </c>
      <c r="D12" s="43">
        <v>13.1</v>
      </c>
      <c r="E12" s="43">
        <v>12.2</v>
      </c>
      <c r="F12" s="43">
        <v>70.8</v>
      </c>
      <c r="G12" s="43">
        <v>58.6</v>
      </c>
    </row>
    <row r="13" spans="1:7" ht="30" x14ac:dyDescent="0.25">
      <c r="A13" s="9" t="s">
        <v>12</v>
      </c>
      <c r="B13" s="10" t="s">
        <v>90</v>
      </c>
      <c r="C13" s="26">
        <v>5.7</v>
      </c>
      <c r="D13" s="26">
        <v>7.4</v>
      </c>
      <c r="E13" s="34">
        <v>8.6</v>
      </c>
      <c r="F13" s="26">
        <v>46</v>
      </c>
      <c r="G13" s="26" t="s">
        <v>144</v>
      </c>
    </row>
    <row r="14" spans="1:7" ht="30" x14ac:dyDescent="0.25">
      <c r="A14" s="9" t="s">
        <v>23</v>
      </c>
      <c r="B14" s="10" t="s">
        <v>94</v>
      </c>
      <c r="C14" s="17">
        <v>5</v>
      </c>
      <c r="D14" s="17">
        <v>6</v>
      </c>
      <c r="E14" s="17">
        <v>8</v>
      </c>
      <c r="F14" s="17">
        <v>77</v>
      </c>
      <c r="G14" s="17">
        <v>76</v>
      </c>
    </row>
    <row r="15" spans="1:7" x14ac:dyDescent="0.25">
      <c r="A15" s="9" t="s">
        <v>17</v>
      </c>
      <c r="B15" s="10" t="s">
        <v>94</v>
      </c>
      <c r="C15" s="17">
        <v>5.47</v>
      </c>
      <c r="D15" s="17">
        <v>5.7</v>
      </c>
      <c r="E15" s="17">
        <v>7.4</v>
      </c>
      <c r="F15" s="17">
        <v>56.3</v>
      </c>
      <c r="G15" s="17" t="s">
        <v>145</v>
      </c>
    </row>
    <row r="16" spans="1:7" x14ac:dyDescent="0.25">
      <c r="A16" s="9" t="s">
        <v>72</v>
      </c>
      <c r="B16" s="10" t="s">
        <v>89</v>
      </c>
      <c r="C16" s="17">
        <v>5.5</v>
      </c>
      <c r="D16" s="17">
        <v>5.5</v>
      </c>
      <c r="E16" s="17">
        <v>5.5</v>
      </c>
      <c r="F16" s="17">
        <v>64</v>
      </c>
      <c r="G16" s="17">
        <v>69</v>
      </c>
    </row>
    <row r="17" spans="1:7" x14ac:dyDescent="0.25">
      <c r="A17" s="9" t="s">
        <v>5</v>
      </c>
      <c r="B17" s="10" t="s">
        <v>89</v>
      </c>
      <c r="C17" s="15">
        <v>3.8</v>
      </c>
      <c r="D17" s="15">
        <v>4</v>
      </c>
      <c r="E17" s="15">
        <v>5.3</v>
      </c>
      <c r="F17" s="15">
        <v>65.900000000000006</v>
      </c>
      <c r="G17" s="15">
        <v>77.2</v>
      </c>
    </row>
    <row r="18" spans="1:7" x14ac:dyDescent="0.25">
      <c r="A18" s="9" t="s">
        <v>51</v>
      </c>
      <c r="B18" s="10" t="s">
        <v>89</v>
      </c>
      <c r="C18" s="20">
        <v>3.2</v>
      </c>
      <c r="D18" s="20">
        <v>3.3</v>
      </c>
      <c r="E18" s="20">
        <v>3.5</v>
      </c>
      <c r="F18" s="10">
        <v>43.7</v>
      </c>
      <c r="G18" s="9" t="s">
        <v>149</v>
      </c>
    </row>
    <row r="19" spans="1:7" x14ac:dyDescent="0.25">
      <c r="A19" s="9" t="s">
        <v>45</v>
      </c>
      <c r="B19" s="10" t="s">
        <v>93</v>
      </c>
      <c r="C19" s="30">
        <v>2.95</v>
      </c>
      <c r="D19" s="115">
        <v>3</v>
      </c>
      <c r="E19" s="33">
        <v>3.17</v>
      </c>
      <c r="F19" s="15">
        <v>64</v>
      </c>
      <c r="G19" s="15">
        <v>69</v>
      </c>
    </row>
    <row r="20" spans="1:7" x14ac:dyDescent="0.25">
      <c r="A20" s="9" t="s">
        <v>78</v>
      </c>
      <c r="B20" s="10" t="s">
        <v>90</v>
      </c>
      <c r="C20" s="15">
        <v>3.1</v>
      </c>
      <c r="D20" s="15">
        <v>2.2999999999999998</v>
      </c>
      <c r="E20" s="15">
        <v>2.6</v>
      </c>
      <c r="F20" s="17">
        <v>51</v>
      </c>
      <c r="G20" s="17">
        <v>90</v>
      </c>
    </row>
    <row r="21" spans="1:7" ht="30" x14ac:dyDescent="0.25">
      <c r="A21" s="9" t="s">
        <v>80</v>
      </c>
      <c r="B21" s="10" t="s">
        <v>96</v>
      </c>
      <c r="C21" s="115">
        <v>2.5</v>
      </c>
      <c r="D21" s="115">
        <v>2.6</v>
      </c>
      <c r="E21" s="115">
        <v>2.6</v>
      </c>
      <c r="F21" s="14">
        <v>41.8</v>
      </c>
      <c r="G21" s="10" t="s">
        <v>145</v>
      </c>
    </row>
    <row r="22" spans="1:7" x14ac:dyDescent="0.25">
      <c r="A22" s="9" t="s">
        <v>67</v>
      </c>
      <c r="B22" s="10" t="s">
        <v>93</v>
      </c>
      <c r="C22" s="25">
        <v>1.83</v>
      </c>
      <c r="D22" s="15">
        <v>1.84</v>
      </c>
      <c r="E22" s="15">
        <v>2.33</v>
      </c>
      <c r="F22" s="21">
        <v>36</v>
      </c>
      <c r="G22" s="10" t="s">
        <v>145</v>
      </c>
    </row>
    <row r="23" spans="1:7" ht="18.75" customHeight="1" x14ac:dyDescent="0.25">
      <c r="A23" s="9" t="s">
        <v>66</v>
      </c>
      <c r="B23" s="10" t="s">
        <v>94</v>
      </c>
      <c r="C23" s="24">
        <v>1.5</v>
      </c>
      <c r="D23" s="24">
        <v>1.53</v>
      </c>
      <c r="E23" s="24">
        <v>2.2999999999999998</v>
      </c>
      <c r="F23" s="26">
        <v>51.08</v>
      </c>
      <c r="G23" s="10">
        <v>76.16</v>
      </c>
    </row>
    <row r="24" spans="1:7" x14ac:dyDescent="0.25">
      <c r="A24" s="9" t="s">
        <v>6</v>
      </c>
      <c r="B24" s="10" t="s">
        <v>90</v>
      </c>
      <c r="C24" s="15">
        <v>2.2000000000000002</v>
      </c>
      <c r="D24" s="15">
        <v>2.21</v>
      </c>
      <c r="E24" s="15">
        <v>2.21</v>
      </c>
      <c r="F24" s="15">
        <v>60.8</v>
      </c>
      <c r="G24" s="15">
        <v>58.7</v>
      </c>
    </row>
    <row r="25" spans="1:7" x14ac:dyDescent="0.25">
      <c r="A25" s="9" t="s">
        <v>10</v>
      </c>
      <c r="B25" s="10" t="s">
        <v>93</v>
      </c>
      <c r="C25" s="10">
        <v>1.85</v>
      </c>
      <c r="D25" s="10">
        <v>1.86</v>
      </c>
      <c r="E25" s="10">
        <v>2.2000000000000002</v>
      </c>
      <c r="F25" s="10">
        <v>74.400000000000006</v>
      </c>
      <c r="G25" s="10">
        <v>72</v>
      </c>
    </row>
    <row r="26" spans="1:7" x14ac:dyDescent="0.25">
      <c r="A26" s="9" t="s">
        <v>20</v>
      </c>
      <c r="B26" s="10" t="s">
        <v>93</v>
      </c>
      <c r="C26" s="21">
        <v>2</v>
      </c>
      <c r="D26" s="15">
        <v>2.1</v>
      </c>
      <c r="E26" s="15">
        <v>2.1</v>
      </c>
      <c r="F26" s="21">
        <v>61.5</v>
      </c>
      <c r="G26" s="21">
        <v>54.3</v>
      </c>
    </row>
    <row r="27" spans="1:7" x14ac:dyDescent="0.25">
      <c r="A27" s="9" t="s">
        <v>64</v>
      </c>
      <c r="B27" s="10" t="s">
        <v>96</v>
      </c>
      <c r="C27" s="10">
        <v>2.2999999999999998</v>
      </c>
      <c r="D27" s="10">
        <v>2.1</v>
      </c>
      <c r="E27" s="10">
        <v>2.1</v>
      </c>
      <c r="F27" s="22">
        <v>62.8</v>
      </c>
      <c r="G27" s="22">
        <v>60</v>
      </c>
    </row>
    <row r="28" spans="1:7" ht="19.5" customHeight="1" x14ac:dyDescent="0.25">
      <c r="A28" s="9" t="s">
        <v>35</v>
      </c>
      <c r="B28" s="10" t="s">
        <v>89</v>
      </c>
      <c r="C28" s="15">
        <v>1.7</v>
      </c>
      <c r="D28" s="15">
        <v>1.5</v>
      </c>
      <c r="E28" s="15">
        <v>2.08</v>
      </c>
      <c r="F28" s="30" t="s">
        <v>145</v>
      </c>
      <c r="G28" s="30" t="s">
        <v>145</v>
      </c>
    </row>
    <row r="29" spans="1:7" x14ac:dyDescent="0.25">
      <c r="A29" s="9" t="s">
        <v>82</v>
      </c>
      <c r="B29" s="10" t="s">
        <v>94</v>
      </c>
      <c r="C29" s="30">
        <v>2.0070000000000001</v>
      </c>
      <c r="D29" s="30">
        <v>2.008</v>
      </c>
      <c r="E29" s="30">
        <v>2.0089999999999999</v>
      </c>
      <c r="F29" s="10" t="s">
        <v>145</v>
      </c>
      <c r="G29" s="10" t="s">
        <v>145</v>
      </c>
    </row>
    <row r="30" spans="1:7" x14ac:dyDescent="0.25">
      <c r="A30" s="9" t="s">
        <v>24</v>
      </c>
      <c r="B30" s="10" t="s">
        <v>91</v>
      </c>
      <c r="C30" s="15">
        <v>1.9</v>
      </c>
      <c r="D30" s="16">
        <v>2</v>
      </c>
      <c r="E30" s="16">
        <v>2</v>
      </c>
      <c r="F30" s="110">
        <v>62.8</v>
      </c>
      <c r="G30" s="15">
        <v>60</v>
      </c>
    </row>
    <row r="31" spans="1:7" x14ac:dyDescent="0.25">
      <c r="A31" s="9" t="s">
        <v>74</v>
      </c>
      <c r="B31" s="10" t="s">
        <v>89</v>
      </c>
      <c r="C31" s="15">
        <v>1.2</v>
      </c>
      <c r="D31" s="15">
        <v>1</v>
      </c>
      <c r="E31" s="15">
        <v>1.96</v>
      </c>
      <c r="F31" s="15" t="s">
        <v>145</v>
      </c>
      <c r="G31" s="15" t="s">
        <v>145</v>
      </c>
    </row>
    <row r="32" spans="1:7" ht="15.75" x14ac:dyDescent="0.25">
      <c r="A32" s="9" t="s">
        <v>70</v>
      </c>
      <c r="B32" s="10" t="s">
        <v>92</v>
      </c>
      <c r="C32" s="15">
        <v>1.89</v>
      </c>
      <c r="D32" s="15">
        <v>1.9</v>
      </c>
      <c r="E32" s="15">
        <v>1.9</v>
      </c>
      <c r="F32" s="15">
        <v>57.8</v>
      </c>
      <c r="G32" s="53">
        <v>99</v>
      </c>
    </row>
    <row r="33" spans="1:7" x14ac:dyDescent="0.25">
      <c r="A33" s="9" t="s">
        <v>39</v>
      </c>
      <c r="B33" s="10" t="s">
        <v>91</v>
      </c>
      <c r="C33" s="15">
        <v>1</v>
      </c>
      <c r="D33" s="17">
        <v>1.1000000000000001</v>
      </c>
      <c r="E33" s="15">
        <v>1.8</v>
      </c>
      <c r="F33" s="15">
        <v>71.8</v>
      </c>
      <c r="G33" s="14">
        <v>71.09</v>
      </c>
    </row>
    <row r="34" spans="1:7" x14ac:dyDescent="0.25">
      <c r="A34" s="9" t="s">
        <v>56</v>
      </c>
      <c r="B34" s="10" t="s">
        <v>90</v>
      </c>
      <c r="C34" s="10">
        <v>1.6</v>
      </c>
      <c r="D34" s="10">
        <v>1.8</v>
      </c>
      <c r="E34" s="10">
        <v>1.8</v>
      </c>
      <c r="F34" s="10">
        <v>54.3</v>
      </c>
      <c r="G34" s="26">
        <v>95</v>
      </c>
    </row>
    <row r="35" spans="1:7" x14ac:dyDescent="0.25">
      <c r="A35" s="9" t="s">
        <v>31</v>
      </c>
      <c r="B35" s="10" t="s">
        <v>92</v>
      </c>
      <c r="C35" s="10">
        <v>1.54</v>
      </c>
      <c r="D35" s="10">
        <v>1.55</v>
      </c>
      <c r="E35" s="10">
        <v>1.76</v>
      </c>
      <c r="F35" s="112">
        <v>89.4</v>
      </c>
      <c r="G35" s="112">
        <v>64.099999999999994</v>
      </c>
    </row>
    <row r="36" spans="1:7" x14ac:dyDescent="0.25">
      <c r="A36" s="9" t="s">
        <v>27</v>
      </c>
      <c r="B36" s="10" t="s">
        <v>90</v>
      </c>
      <c r="C36" s="15">
        <v>1.5</v>
      </c>
      <c r="D36" s="15">
        <v>1.7</v>
      </c>
      <c r="E36" s="15">
        <v>1.7</v>
      </c>
      <c r="F36" s="15">
        <v>44.7</v>
      </c>
      <c r="G36" s="15">
        <v>100</v>
      </c>
    </row>
    <row r="37" spans="1:7" x14ac:dyDescent="0.25">
      <c r="A37" s="9" t="s">
        <v>44</v>
      </c>
      <c r="B37" s="10" t="s">
        <v>93</v>
      </c>
      <c r="C37" s="15">
        <v>1.63</v>
      </c>
      <c r="D37" s="15">
        <v>1.67</v>
      </c>
      <c r="E37" s="15">
        <v>1.67</v>
      </c>
      <c r="F37" s="114">
        <v>45.183333333333302</v>
      </c>
      <c r="G37" s="114">
        <v>66.495000000000005</v>
      </c>
    </row>
    <row r="38" spans="1:7" x14ac:dyDescent="0.25">
      <c r="A38" s="9" t="s">
        <v>50</v>
      </c>
      <c r="B38" s="10" t="s">
        <v>89</v>
      </c>
      <c r="C38" s="15">
        <v>1.85</v>
      </c>
      <c r="D38" s="15">
        <v>1.87</v>
      </c>
      <c r="E38" s="15">
        <v>1.62</v>
      </c>
      <c r="F38" s="15">
        <v>60.1</v>
      </c>
      <c r="G38" s="15" t="s">
        <v>145</v>
      </c>
    </row>
    <row r="39" spans="1:7" x14ac:dyDescent="0.25">
      <c r="A39" s="9" t="s">
        <v>16</v>
      </c>
      <c r="B39" s="10" t="s">
        <v>93</v>
      </c>
      <c r="C39" s="15">
        <v>1.6</v>
      </c>
      <c r="D39" s="15">
        <v>1.61</v>
      </c>
      <c r="E39" s="15">
        <v>1.61</v>
      </c>
      <c r="F39" s="15">
        <v>84.8</v>
      </c>
      <c r="G39" s="15">
        <v>78.8</v>
      </c>
    </row>
    <row r="40" spans="1:7" x14ac:dyDescent="0.25">
      <c r="A40" s="9" t="s">
        <v>18</v>
      </c>
      <c r="B40" s="10" t="s">
        <v>90</v>
      </c>
      <c r="C40" s="15">
        <v>1.6</v>
      </c>
      <c r="D40" s="15">
        <v>1.6</v>
      </c>
      <c r="E40" s="15">
        <v>1.6</v>
      </c>
      <c r="F40" s="15">
        <v>40.700000000000003</v>
      </c>
      <c r="G40" s="15">
        <v>26</v>
      </c>
    </row>
    <row r="41" spans="1:7" x14ac:dyDescent="0.25">
      <c r="A41" s="9" t="s">
        <v>19</v>
      </c>
      <c r="B41" s="10" t="s">
        <v>90</v>
      </c>
      <c r="C41" s="15">
        <v>1.1000000000000001</v>
      </c>
      <c r="D41" s="15">
        <v>1.4</v>
      </c>
      <c r="E41" s="15">
        <v>1.6</v>
      </c>
      <c r="F41" s="30" t="s">
        <v>145</v>
      </c>
      <c r="G41" s="30" t="s">
        <v>145</v>
      </c>
    </row>
    <row r="42" spans="1:7" x14ac:dyDescent="0.25">
      <c r="A42" s="9" t="s">
        <v>58</v>
      </c>
      <c r="B42" s="10" t="s">
        <v>88</v>
      </c>
      <c r="C42" s="118">
        <v>1.4</v>
      </c>
      <c r="D42" s="118">
        <v>1.5</v>
      </c>
      <c r="E42" s="118">
        <v>1.5</v>
      </c>
      <c r="F42" s="118">
        <v>63.9</v>
      </c>
      <c r="G42" s="118">
        <v>60.7</v>
      </c>
    </row>
    <row r="43" spans="1:7" x14ac:dyDescent="0.25">
      <c r="A43" s="9" t="s">
        <v>57</v>
      </c>
      <c r="B43" s="10" t="s">
        <v>91</v>
      </c>
      <c r="C43" s="117">
        <v>1.1000000000000001</v>
      </c>
      <c r="D43" s="117">
        <v>1.1000000000000001</v>
      </c>
      <c r="E43" s="117">
        <v>1.47</v>
      </c>
      <c r="F43" s="10">
        <v>67</v>
      </c>
      <c r="G43" s="10">
        <v>56</v>
      </c>
    </row>
    <row r="44" spans="1:7" x14ac:dyDescent="0.25">
      <c r="A44" s="9" t="s">
        <v>11</v>
      </c>
      <c r="B44" s="10" t="s">
        <v>93</v>
      </c>
      <c r="C44" s="21">
        <v>1.3</v>
      </c>
      <c r="D44" s="21">
        <v>1.4</v>
      </c>
      <c r="E44" s="21">
        <v>1.4</v>
      </c>
      <c r="F44" s="21">
        <v>43.4</v>
      </c>
      <c r="G44" s="10" t="s">
        <v>145</v>
      </c>
    </row>
    <row r="45" spans="1:7" x14ac:dyDescent="0.25">
      <c r="A45" s="9" t="s">
        <v>15</v>
      </c>
      <c r="B45" s="10" t="s">
        <v>91</v>
      </c>
      <c r="C45" s="15">
        <v>1.3</v>
      </c>
      <c r="D45" s="15">
        <v>1.4</v>
      </c>
      <c r="E45" s="15">
        <v>1.4</v>
      </c>
      <c r="F45" s="20">
        <v>45.2</v>
      </c>
      <c r="G45" s="10">
        <v>76.12</v>
      </c>
    </row>
    <row r="46" spans="1:7" x14ac:dyDescent="0.25">
      <c r="A46" s="9" t="s">
        <v>25</v>
      </c>
      <c r="B46" s="10" t="s">
        <v>88</v>
      </c>
      <c r="C46" s="15">
        <v>1.4</v>
      </c>
      <c r="D46" s="15"/>
      <c r="E46" s="15">
        <v>1.4</v>
      </c>
      <c r="F46" s="15" t="s">
        <v>145</v>
      </c>
      <c r="G46" s="15" t="s">
        <v>145</v>
      </c>
    </row>
    <row r="47" spans="1:7" x14ac:dyDescent="0.25">
      <c r="A47" s="9" t="s">
        <v>59</v>
      </c>
      <c r="B47" s="10" t="s">
        <v>93</v>
      </c>
      <c r="C47" s="16">
        <v>1.45</v>
      </c>
      <c r="D47" s="16">
        <v>1.4</v>
      </c>
      <c r="E47" s="16">
        <v>1.4</v>
      </c>
      <c r="F47" s="16">
        <v>58.3</v>
      </c>
      <c r="G47" s="10" t="s">
        <v>145</v>
      </c>
    </row>
    <row r="48" spans="1:7" x14ac:dyDescent="0.25">
      <c r="A48" s="9" t="s">
        <v>77</v>
      </c>
      <c r="B48" s="10" t="s">
        <v>92</v>
      </c>
      <c r="C48" s="10">
        <v>1.2</v>
      </c>
      <c r="D48" s="10">
        <v>1.3</v>
      </c>
      <c r="E48" s="10">
        <v>1.4</v>
      </c>
      <c r="F48" s="22">
        <v>29.7</v>
      </c>
      <c r="G48" s="22">
        <v>40</v>
      </c>
    </row>
    <row r="49" spans="1:7" x14ac:dyDescent="0.25">
      <c r="A49" s="9" t="s">
        <v>79</v>
      </c>
      <c r="B49" s="10" t="s">
        <v>89</v>
      </c>
      <c r="C49" s="15">
        <v>1.65</v>
      </c>
      <c r="D49" s="15">
        <v>1.5</v>
      </c>
      <c r="E49" s="15">
        <v>1.39</v>
      </c>
      <c r="F49" s="15">
        <v>60.9</v>
      </c>
      <c r="G49" s="15">
        <v>100</v>
      </c>
    </row>
    <row r="50" spans="1:7" x14ac:dyDescent="0.25">
      <c r="A50" s="9" t="s">
        <v>34</v>
      </c>
      <c r="B50" s="10" t="s">
        <v>88</v>
      </c>
      <c r="C50" s="15">
        <v>1.08</v>
      </c>
      <c r="D50" s="15">
        <v>1.1000000000000001</v>
      </c>
      <c r="E50" s="15">
        <v>1.31</v>
      </c>
      <c r="F50" s="15">
        <v>84.53</v>
      </c>
      <c r="G50" s="15">
        <v>84.92</v>
      </c>
    </row>
    <row r="51" spans="1:7" x14ac:dyDescent="0.25">
      <c r="A51" s="9" t="s">
        <v>22</v>
      </c>
      <c r="B51" s="10" t="s">
        <v>89</v>
      </c>
      <c r="C51" s="10">
        <v>1.45</v>
      </c>
      <c r="D51" s="10">
        <v>1.5</v>
      </c>
      <c r="E51" s="10">
        <v>1.3</v>
      </c>
      <c r="F51" s="10" t="s">
        <v>145</v>
      </c>
      <c r="G51" s="10" t="s">
        <v>145</v>
      </c>
    </row>
    <row r="52" spans="1:7" x14ac:dyDescent="0.25">
      <c r="A52" s="9" t="s">
        <v>33</v>
      </c>
      <c r="B52" s="10" t="s">
        <v>93</v>
      </c>
      <c r="C52" s="15">
        <v>1.3</v>
      </c>
      <c r="D52" s="15">
        <v>1.3</v>
      </c>
      <c r="E52" s="15">
        <v>1.3</v>
      </c>
      <c r="F52" s="15">
        <v>68.099999999999994</v>
      </c>
      <c r="G52" s="15">
        <v>79.900000000000006</v>
      </c>
    </row>
    <row r="53" spans="1:7" x14ac:dyDescent="0.25">
      <c r="A53" s="9" t="s">
        <v>139</v>
      </c>
      <c r="B53" s="10" t="s">
        <v>91</v>
      </c>
      <c r="C53" s="10">
        <v>0.9</v>
      </c>
      <c r="D53" s="10">
        <v>1.3</v>
      </c>
      <c r="E53" s="10">
        <v>1.3</v>
      </c>
      <c r="F53" s="13">
        <v>27.1</v>
      </c>
      <c r="G53" s="13">
        <v>31.5</v>
      </c>
    </row>
    <row r="54" spans="1:7" x14ac:dyDescent="0.25">
      <c r="A54" s="9" t="s">
        <v>75</v>
      </c>
      <c r="B54" s="10" t="s">
        <v>96</v>
      </c>
      <c r="C54" s="21">
        <v>1.2</v>
      </c>
      <c r="D54" s="21">
        <v>1.3</v>
      </c>
      <c r="E54" s="21">
        <v>1.3</v>
      </c>
      <c r="F54" s="21">
        <v>64.7</v>
      </c>
      <c r="G54" s="21">
        <v>60</v>
      </c>
    </row>
    <row r="55" spans="1:7" x14ac:dyDescent="0.25">
      <c r="A55" s="9" t="s">
        <v>73</v>
      </c>
      <c r="B55" s="10" t="s">
        <v>93</v>
      </c>
      <c r="C55" s="21">
        <v>0.97</v>
      </c>
      <c r="D55" s="21">
        <v>1</v>
      </c>
      <c r="E55" s="21">
        <v>1.17</v>
      </c>
      <c r="F55" s="17">
        <v>65</v>
      </c>
      <c r="G55" s="17">
        <v>61</v>
      </c>
    </row>
    <row r="56" spans="1:7" x14ac:dyDescent="0.25">
      <c r="A56" s="9" t="s">
        <v>4</v>
      </c>
      <c r="B56" s="10" t="s">
        <v>89</v>
      </c>
      <c r="C56" s="10">
        <v>1.2</v>
      </c>
      <c r="D56" s="10">
        <v>1.2</v>
      </c>
      <c r="E56" s="10">
        <v>1.1000000000000001</v>
      </c>
      <c r="F56" s="10">
        <v>60.3</v>
      </c>
      <c r="G56" s="10">
        <v>75</v>
      </c>
    </row>
    <row r="57" spans="1:7" x14ac:dyDescent="0.25">
      <c r="A57" s="9" t="s">
        <v>8</v>
      </c>
      <c r="B57" s="10" t="s">
        <v>88</v>
      </c>
      <c r="C57" s="15">
        <v>1.5</v>
      </c>
      <c r="D57" s="15">
        <v>1.9</v>
      </c>
      <c r="E57" s="15">
        <v>1.1000000000000001</v>
      </c>
      <c r="F57" s="10">
        <v>51.4</v>
      </c>
      <c r="G57" s="10">
        <v>32.1</v>
      </c>
    </row>
    <row r="58" spans="1:7" x14ac:dyDescent="0.25">
      <c r="A58" s="9" t="s">
        <v>32</v>
      </c>
      <c r="B58" s="10" t="s">
        <v>91</v>
      </c>
      <c r="C58" s="15">
        <v>0.15</v>
      </c>
      <c r="D58" s="15">
        <v>1.1000000000000001</v>
      </c>
      <c r="E58" s="15">
        <v>1.1000000000000001</v>
      </c>
      <c r="F58" s="14">
        <f>(49.48+39.14+47.66)/3</f>
        <v>45.426666666666669</v>
      </c>
      <c r="G58" s="16">
        <v>100</v>
      </c>
    </row>
    <row r="59" spans="1:7" ht="30" x14ac:dyDescent="0.25">
      <c r="A59" s="9" t="s">
        <v>86</v>
      </c>
      <c r="B59" s="10" t="s">
        <v>96</v>
      </c>
      <c r="C59" s="15">
        <v>0.9</v>
      </c>
      <c r="D59" s="15">
        <v>0.7</v>
      </c>
      <c r="E59" s="15">
        <v>1.1000000000000001</v>
      </c>
      <c r="F59" s="110">
        <v>63</v>
      </c>
      <c r="G59" s="15" t="s">
        <v>141</v>
      </c>
    </row>
    <row r="60" spans="1:7" ht="30" x14ac:dyDescent="0.25">
      <c r="A60" s="9" t="s">
        <v>28</v>
      </c>
      <c r="B60" s="10" t="s">
        <v>94</v>
      </c>
      <c r="C60" s="15">
        <v>1.29</v>
      </c>
      <c r="D60" s="15">
        <v>1.3</v>
      </c>
      <c r="E60" s="15">
        <v>1.08</v>
      </c>
      <c r="F60" s="15">
        <v>69</v>
      </c>
      <c r="G60" s="15">
        <v>52</v>
      </c>
    </row>
    <row r="61" spans="1:7" x14ac:dyDescent="0.25">
      <c r="A61" s="9" t="s">
        <v>26</v>
      </c>
      <c r="B61" s="10" t="s">
        <v>93</v>
      </c>
      <c r="C61" s="20">
        <v>0.95</v>
      </c>
      <c r="D61" s="20">
        <v>0.8</v>
      </c>
      <c r="E61" s="20">
        <v>1.05</v>
      </c>
      <c r="F61" s="20">
        <v>64.42</v>
      </c>
      <c r="G61" s="20">
        <v>78.569999999999993</v>
      </c>
    </row>
    <row r="62" spans="1:7" x14ac:dyDescent="0.25">
      <c r="A62" s="9" t="s">
        <v>81</v>
      </c>
      <c r="B62" s="10" t="s">
        <v>96</v>
      </c>
      <c r="C62" s="15">
        <v>0.9</v>
      </c>
      <c r="D62" s="15">
        <v>0.9</v>
      </c>
      <c r="E62" s="15">
        <v>1.05</v>
      </c>
      <c r="F62" s="14">
        <v>62.8</v>
      </c>
      <c r="G62" s="16">
        <v>47.4</v>
      </c>
    </row>
    <row r="63" spans="1:7" x14ac:dyDescent="0.25">
      <c r="A63" s="9" t="s">
        <v>41</v>
      </c>
      <c r="B63" s="10" t="s">
        <v>90</v>
      </c>
      <c r="C63" s="20">
        <v>0.71</v>
      </c>
      <c r="D63" s="20">
        <v>1</v>
      </c>
      <c r="E63" s="20">
        <v>1.02</v>
      </c>
      <c r="F63" s="18">
        <v>46.8</v>
      </c>
      <c r="G63" s="18">
        <v>67</v>
      </c>
    </row>
    <row r="64" spans="1:7" x14ac:dyDescent="0.25">
      <c r="A64" s="9" t="s">
        <v>40</v>
      </c>
      <c r="B64" s="10" t="s">
        <v>93</v>
      </c>
      <c r="C64" s="15">
        <v>1.3</v>
      </c>
      <c r="D64" s="15">
        <v>1.3</v>
      </c>
      <c r="E64" s="15">
        <v>1</v>
      </c>
      <c r="F64" s="15">
        <v>47.8</v>
      </c>
      <c r="G64" s="10" t="s">
        <v>145</v>
      </c>
    </row>
    <row r="65" spans="1:7" x14ac:dyDescent="0.25">
      <c r="A65" s="9" t="s">
        <v>54</v>
      </c>
      <c r="B65" s="10" t="s">
        <v>92</v>
      </c>
      <c r="C65" s="116">
        <v>0.5</v>
      </c>
      <c r="D65" s="10">
        <v>1</v>
      </c>
      <c r="E65" s="10">
        <v>1</v>
      </c>
      <c r="F65" s="112">
        <v>73</v>
      </c>
      <c r="G65" s="10">
        <v>80.3</v>
      </c>
    </row>
    <row r="66" spans="1:7" x14ac:dyDescent="0.25">
      <c r="A66" s="9" t="s">
        <v>71</v>
      </c>
      <c r="B66" s="10" t="s">
        <v>93</v>
      </c>
      <c r="C66" s="15">
        <v>0.22</v>
      </c>
      <c r="D66" s="15">
        <v>0.9</v>
      </c>
      <c r="E66" s="15">
        <v>1</v>
      </c>
      <c r="F66" s="15">
        <v>42</v>
      </c>
      <c r="G66" s="15">
        <v>68</v>
      </c>
    </row>
    <row r="67" spans="1:7" ht="20.25" customHeight="1" x14ac:dyDescent="0.25">
      <c r="A67" s="9" t="s">
        <v>52</v>
      </c>
      <c r="B67" s="10" t="s">
        <v>92</v>
      </c>
      <c r="C67" s="12">
        <v>0.9</v>
      </c>
      <c r="D67" s="12">
        <v>1</v>
      </c>
      <c r="E67" s="12">
        <v>0.9</v>
      </c>
      <c r="F67" s="10">
        <v>69.900000000000006</v>
      </c>
      <c r="G67" s="10">
        <v>58.33</v>
      </c>
    </row>
    <row r="68" spans="1:7" x14ac:dyDescent="0.25">
      <c r="A68" s="9" t="s">
        <v>9</v>
      </c>
      <c r="B68" s="10" t="s">
        <v>92</v>
      </c>
      <c r="C68" s="12">
        <v>0.5</v>
      </c>
      <c r="D68" s="12">
        <v>0.6</v>
      </c>
      <c r="E68" s="12">
        <v>0.86</v>
      </c>
      <c r="F68" s="26">
        <v>78.400000000000006</v>
      </c>
      <c r="G68" s="26">
        <v>53.3</v>
      </c>
    </row>
    <row r="69" spans="1:7" x14ac:dyDescent="0.25">
      <c r="A69" s="9" t="s">
        <v>48</v>
      </c>
      <c r="B69" s="10" t="s">
        <v>92</v>
      </c>
      <c r="C69" s="21">
        <v>0.6</v>
      </c>
      <c r="D69" s="15">
        <v>0.8</v>
      </c>
      <c r="E69" s="15">
        <v>0.8</v>
      </c>
      <c r="F69" s="15">
        <v>61.7</v>
      </c>
      <c r="G69" s="15">
        <v>62</v>
      </c>
    </row>
    <row r="70" spans="1:7" x14ac:dyDescent="0.25">
      <c r="A70" s="9" t="s">
        <v>36</v>
      </c>
      <c r="B70" s="10" t="s">
        <v>95</v>
      </c>
      <c r="C70" s="21">
        <v>0.66</v>
      </c>
      <c r="D70" s="21">
        <v>1.5</v>
      </c>
      <c r="E70" s="21">
        <v>0.78</v>
      </c>
      <c r="F70" s="21">
        <v>91.4</v>
      </c>
      <c r="G70" s="21">
        <v>57.1</v>
      </c>
    </row>
    <row r="71" spans="1:7" x14ac:dyDescent="0.25">
      <c r="A71" s="9" t="s">
        <v>42</v>
      </c>
      <c r="B71" s="10" t="s">
        <v>92</v>
      </c>
      <c r="C71" s="113">
        <v>0.9</v>
      </c>
      <c r="D71" s="113">
        <v>0.95</v>
      </c>
      <c r="E71" s="113">
        <v>0.75</v>
      </c>
      <c r="F71" s="113">
        <v>100</v>
      </c>
      <c r="G71" s="113">
        <v>100</v>
      </c>
    </row>
    <row r="72" spans="1:7" x14ac:dyDescent="0.25">
      <c r="A72" s="9" t="s">
        <v>30</v>
      </c>
      <c r="B72" s="10" t="s">
        <v>89</v>
      </c>
      <c r="C72" s="10">
        <v>0.71</v>
      </c>
      <c r="D72" s="10">
        <v>0.72</v>
      </c>
      <c r="E72" s="10">
        <v>0.72</v>
      </c>
      <c r="F72" s="10">
        <v>74.2</v>
      </c>
      <c r="G72" s="13">
        <v>91</v>
      </c>
    </row>
    <row r="73" spans="1:7" x14ac:dyDescent="0.25">
      <c r="A73" s="9" t="s">
        <v>68</v>
      </c>
      <c r="B73" s="10" t="s">
        <v>94</v>
      </c>
      <c r="C73" s="23">
        <v>0.81</v>
      </c>
      <c r="D73" s="23">
        <v>1.2</v>
      </c>
      <c r="E73" s="23">
        <v>0.72</v>
      </c>
      <c r="F73" s="23">
        <v>73.2</v>
      </c>
      <c r="G73" s="23">
        <v>84.91</v>
      </c>
    </row>
    <row r="74" spans="1:7" x14ac:dyDescent="0.25">
      <c r="A74" s="9" t="s">
        <v>21</v>
      </c>
      <c r="B74" s="10" t="s">
        <v>94</v>
      </c>
      <c r="C74" s="15">
        <v>0.7</v>
      </c>
      <c r="D74" s="15">
        <v>1.3</v>
      </c>
      <c r="E74" s="15">
        <v>0.7</v>
      </c>
      <c r="F74" s="15">
        <v>44.45</v>
      </c>
      <c r="G74" s="15" t="s">
        <v>145</v>
      </c>
    </row>
    <row r="75" spans="1:7" x14ac:dyDescent="0.25">
      <c r="A75" s="9" t="s">
        <v>29</v>
      </c>
      <c r="B75" s="10" t="s">
        <v>91</v>
      </c>
      <c r="C75" s="10">
        <v>1.44</v>
      </c>
      <c r="D75" s="10">
        <v>1.2</v>
      </c>
      <c r="E75" s="10">
        <v>0.7</v>
      </c>
      <c r="F75" s="111" t="s">
        <v>141</v>
      </c>
      <c r="G75" s="111" t="s">
        <v>141</v>
      </c>
    </row>
    <row r="76" spans="1:7" x14ac:dyDescent="0.25">
      <c r="A76" s="9" t="s">
        <v>37</v>
      </c>
      <c r="B76" s="10" t="s">
        <v>96</v>
      </c>
      <c r="C76" s="112">
        <v>0.8</v>
      </c>
      <c r="D76" s="112">
        <v>0.8</v>
      </c>
      <c r="E76" s="112">
        <v>0.7</v>
      </c>
      <c r="F76" s="112">
        <v>51.8</v>
      </c>
      <c r="G76" s="112">
        <v>51.5</v>
      </c>
    </row>
    <row r="77" spans="1:7" x14ac:dyDescent="0.25">
      <c r="A77" s="9" t="s">
        <v>62</v>
      </c>
      <c r="B77" s="10" t="s">
        <v>92</v>
      </c>
      <c r="C77" s="13">
        <v>0.8</v>
      </c>
      <c r="D77" s="13">
        <v>1</v>
      </c>
      <c r="E77" s="13">
        <v>0.7</v>
      </c>
      <c r="F77" s="10">
        <v>29.3</v>
      </c>
      <c r="G77" s="10">
        <v>36.4</v>
      </c>
    </row>
    <row r="78" spans="1:7" x14ac:dyDescent="0.25">
      <c r="A78" s="9" t="s">
        <v>13</v>
      </c>
      <c r="B78" s="10" t="s">
        <v>93</v>
      </c>
      <c r="C78" s="10" t="s">
        <v>141</v>
      </c>
      <c r="D78" s="10">
        <v>0.4</v>
      </c>
      <c r="E78" s="10">
        <v>0.6</v>
      </c>
      <c r="F78" s="12">
        <v>54.8</v>
      </c>
      <c r="G78" s="12">
        <v>100</v>
      </c>
    </row>
    <row r="79" spans="1:7" x14ac:dyDescent="0.25">
      <c r="A79" s="9" t="s">
        <v>47</v>
      </c>
      <c r="B79" s="10" t="s">
        <v>91</v>
      </c>
      <c r="C79" s="15">
        <v>0.5</v>
      </c>
      <c r="D79" s="15">
        <v>0.6</v>
      </c>
      <c r="E79" s="15">
        <v>0.6</v>
      </c>
      <c r="F79" s="15">
        <v>53.2</v>
      </c>
      <c r="G79" s="15">
        <v>50</v>
      </c>
    </row>
    <row r="80" spans="1:7" x14ac:dyDescent="0.25">
      <c r="A80" s="9" t="s">
        <v>63</v>
      </c>
      <c r="B80" s="10" t="s">
        <v>90</v>
      </c>
      <c r="C80" s="10" t="s">
        <v>142</v>
      </c>
      <c r="D80" s="10">
        <v>0.7</v>
      </c>
      <c r="E80" s="10">
        <v>0.6</v>
      </c>
      <c r="F80" s="10" t="s">
        <v>145</v>
      </c>
      <c r="G80" s="10" t="s">
        <v>145</v>
      </c>
    </row>
    <row r="81" spans="1:7" x14ac:dyDescent="0.25">
      <c r="A81" s="9" t="s">
        <v>14</v>
      </c>
      <c r="B81" s="10" t="s">
        <v>88</v>
      </c>
      <c r="C81" s="15">
        <v>0.8</v>
      </c>
      <c r="D81" s="15">
        <v>1.3</v>
      </c>
      <c r="E81" s="15">
        <v>0.5</v>
      </c>
      <c r="F81" s="15">
        <v>67.3</v>
      </c>
      <c r="G81" s="15">
        <v>59.8</v>
      </c>
    </row>
    <row r="82" spans="1:7" x14ac:dyDescent="0.25">
      <c r="A82" s="9" t="s">
        <v>69</v>
      </c>
      <c r="B82" s="10" t="s">
        <v>93</v>
      </c>
      <c r="C82" s="17">
        <v>0.3</v>
      </c>
      <c r="D82" s="17">
        <v>0.3</v>
      </c>
      <c r="E82" s="17">
        <v>0.3</v>
      </c>
      <c r="F82" s="36">
        <v>54</v>
      </c>
      <c r="G82" s="36">
        <v>58.2</v>
      </c>
    </row>
    <row r="83" spans="1:7" x14ac:dyDescent="0.25">
      <c r="A83" s="9" t="s">
        <v>83</v>
      </c>
      <c r="B83" s="10" t="s">
        <v>92</v>
      </c>
      <c r="C83" s="15">
        <v>0.6</v>
      </c>
      <c r="D83" s="15">
        <v>0.7</v>
      </c>
      <c r="E83" s="15">
        <v>0.3</v>
      </c>
      <c r="F83" s="15">
        <v>71.099999999999994</v>
      </c>
      <c r="G83" s="15">
        <v>64.8</v>
      </c>
    </row>
    <row r="84" spans="1:7" x14ac:dyDescent="0.25">
      <c r="A84" s="9" t="s">
        <v>43</v>
      </c>
      <c r="B84" s="10" t="s">
        <v>92</v>
      </c>
      <c r="C84" s="21">
        <v>0.18</v>
      </c>
      <c r="D84" s="21">
        <v>0.18</v>
      </c>
      <c r="E84" s="21">
        <v>0.22</v>
      </c>
      <c r="F84" s="21">
        <v>69.3</v>
      </c>
      <c r="G84" s="21">
        <v>100</v>
      </c>
    </row>
    <row r="85" spans="1:7" x14ac:dyDescent="0.25">
      <c r="A85" s="9" t="s">
        <v>76</v>
      </c>
      <c r="B85" s="10" t="s">
        <v>92</v>
      </c>
      <c r="C85" s="15">
        <v>0.2</v>
      </c>
      <c r="D85" s="15">
        <v>0.5</v>
      </c>
      <c r="E85" s="15">
        <v>0.2</v>
      </c>
      <c r="F85" s="15">
        <v>72.400000000000006</v>
      </c>
      <c r="G85" s="15">
        <v>76.8</v>
      </c>
    </row>
    <row r="86" spans="1:7" ht="18.75" customHeight="1" x14ac:dyDescent="0.25">
      <c r="A86" s="9" t="s">
        <v>46</v>
      </c>
      <c r="B86" s="10" t="s">
        <v>91</v>
      </c>
      <c r="C86" s="18">
        <v>0.06</v>
      </c>
      <c r="D86" s="18">
        <v>0.1</v>
      </c>
      <c r="E86" s="18">
        <v>0.1</v>
      </c>
      <c r="F86" s="19">
        <f>(48.8+47.7+53.1)/3</f>
        <v>49.866666666666667</v>
      </c>
      <c r="G86" s="20">
        <v>80</v>
      </c>
    </row>
    <row r="87" spans="1:7" x14ac:dyDescent="0.25">
      <c r="A87" s="9" t="s">
        <v>65</v>
      </c>
      <c r="B87" s="10" t="s">
        <v>88</v>
      </c>
      <c r="C87" s="10">
        <v>0</v>
      </c>
      <c r="D87" s="10">
        <v>1</v>
      </c>
      <c r="E87" s="10">
        <v>0.05</v>
      </c>
      <c r="F87" s="30">
        <v>66.13</v>
      </c>
      <c r="G87" s="30">
        <v>57.2</v>
      </c>
    </row>
  </sheetData>
  <autoFilter ref="A2:G87">
    <sortState ref="A3:G87">
      <sortCondition descending="1" ref="E2:E87"/>
    </sortState>
  </autoFilter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="98" zoomScaleNormal="98" workbookViewId="0">
      <pane ySplit="1" topLeftCell="A8" activePane="bottomLeft" state="frozen"/>
      <selection pane="bottomLeft" activeCell="F3" sqref="F3"/>
    </sheetView>
  </sheetViews>
  <sheetFormatPr defaultColWidth="9.140625" defaultRowHeight="15" x14ac:dyDescent="0.25"/>
  <cols>
    <col min="1" max="1" width="28.28515625" style="102" customWidth="1"/>
    <col min="2" max="2" width="8.5703125" style="108" customWidth="1"/>
    <col min="3" max="3" width="18.7109375" style="102" customWidth="1"/>
    <col min="4" max="4" width="14.85546875" style="102" customWidth="1"/>
    <col min="5" max="5" width="11.140625" style="102" customWidth="1"/>
    <col min="6" max="6" width="16.140625" style="102" customWidth="1"/>
    <col min="7" max="7" width="13.85546875" style="102" customWidth="1"/>
    <col min="8" max="9" width="9.140625" style="102"/>
    <col min="10" max="11" width="7.28515625" style="102" customWidth="1"/>
    <col min="12" max="16384" width="9.140625" style="102"/>
  </cols>
  <sheetData>
    <row r="1" spans="1:13" ht="54" customHeight="1" x14ac:dyDescent="0.25">
      <c r="A1" s="220" t="s">
        <v>101</v>
      </c>
      <c r="B1" s="220"/>
      <c r="C1" s="220"/>
      <c r="D1" s="220"/>
      <c r="E1" s="220"/>
      <c r="F1" s="220"/>
      <c r="G1" s="220"/>
      <c r="H1" s="160"/>
      <c r="I1" s="160"/>
      <c r="J1" s="160"/>
      <c r="K1" s="160"/>
      <c r="L1" s="160"/>
      <c r="M1" s="160"/>
    </row>
    <row r="2" spans="1:13" s="109" customFormat="1" ht="198.75" customHeight="1" x14ac:dyDescent="0.25">
      <c r="A2" s="53" t="s">
        <v>1</v>
      </c>
      <c r="B2" s="53" t="s">
        <v>2</v>
      </c>
      <c r="C2" s="52" t="s">
        <v>134</v>
      </c>
      <c r="D2" s="52" t="s">
        <v>135</v>
      </c>
      <c r="E2" s="52" t="s">
        <v>136</v>
      </c>
      <c r="F2" s="52" t="s">
        <v>137</v>
      </c>
      <c r="G2" s="52" t="s">
        <v>138</v>
      </c>
    </row>
    <row r="3" spans="1:13" ht="15.75" x14ac:dyDescent="0.25">
      <c r="A3" s="52" t="s">
        <v>3</v>
      </c>
      <c r="B3" s="53" t="s">
        <v>88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13" ht="15.75" x14ac:dyDescent="0.25">
      <c r="A4" s="52" t="s">
        <v>21</v>
      </c>
      <c r="B4" s="53" t="s">
        <v>94</v>
      </c>
      <c r="C4" s="55" t="s">
        <v>142</v>
      </c>
      <c r="D4" s="55" t="s">
        <v>142</v>
      </c>
      <c r="E4" s="55" t="s">
        <v>142</v>
      </c>
      <c r="F4" s="55" t="s">
        <v>142</v>
      </c>
      <c r="G4" s="55" t="s">
        <v>142</v>
      </c>
    </row>
    <row r="5" spans="1:13" ht="31.5" x14ac:dyDescent="0.25">
      <c r="A5" s="52" t="s">
        <v>23</v>
      </c>
      <c r="B5" s="53" t="s">
        <v>94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13" ht="15.75" x14ac:dyDescent="0.25">
      <c r="A6" s="52" t="s">
        <v>26</v>
      </c>
      <c r="B6" s="53" t="s">
        <v>93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  <c r="H6" s="161"/>
      <c r="I6" s="161"/>
      <c r="J6" s="161"/>
      <c r="K6" s="161"/>
    </row>
    <row r="7" spans="1:13" ht="31.5" x14ac:dyDescent="0.25">
      <c r="A7" s="52" t="s">
        <v>28</v>
      </c>
      <c r="B7" s="53" t="s">
        <v>94</v>
      </c>
      <c r="C7" s="55" t="s">
        <v>142</v>
      </c>
      <c r="D7" s="55" t="s">
        <v>142</v>
      </c>
      <c r="E7" s="55" t="s">
        <v>142</v>
      </c>
      <c r="F7" s="55" t="s">
        <v>142</v>
      </c>
      <c r="G7" s="58" t="s">
        <v>142</v>
      </c>
    </row>
    <row r="8" spans="1:13" ht="15.75" x14ac:dyDescent="0.25">
      <c r="A8" s="52" t="s">
        <v>33</v>
      </c>
      <c r="B8" s="53" t="s">
        <v>93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13" ht="18.75" customHeight="1" x14ac:dyDescent="0.25">
      <c r="A9" s="52" t="s">
        <v>38</v>
      </c>
      <c r="B9" s="53" t="s">
        <v>93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13" ht="15.75" x14ac:dyDescent="0.25">
      <c r="A10" s="52" t="s">
        <v>74</v>
      </c>
      <c r="B10" s="53" t="s">
        <v>89</v>
      </c>
      <c r="C10" s="53" t="s">
        <v>142</v>
      </c>
      <c r="D10" s="53" t="s">
        <v>142</v>
      </c>
      <c r="E10" s="53" t="s">
        <v>142</v>
      </c>
      <c r="F10" s="53" t="s">
        <v>142</v>
      </c>
      <c r="G10" s="53" t="s">
        <v>142</v>
      </c>
    </row>
    <row r="11" spans="1:13" ht="15.75" x14ac:dyDescent="0.25">
      <c r="A11" s="52" t="s">
        <v>9</v>
      </c>
      <c r="B11" s="53" t="s">
        <v>92</v>
      </c>
      <c r="C11" s="70">
        <v>78.099999999999994</v>
      </c>
      <c r="D11" s="70">
        <v>78.2</v>
      </c>
      <c r="E11" s="70">
        <v>77.5</v>
      </c>
      <c r="F11" s="72">
        <v>69.5</v>
      </c>
      <c r="G11" s="72">
        <v>68.8</v>
      </c>
    </row>
    <row r="12" spans="1:13" ht="18.75" customHeight="1" x14ac:dyDescent="0.25">
      <c r="A12" s="52" t="s">
        <v>80</v>
      </c>
      <c r="B12" s="53" t="s">
        <v>96</v>
      </c>
      <c r="C12" s="66">
        <v>75.599999999999994</v>
      </c>
      <c r="D12" s="66">
        <v>69</v>
      </c>
      <c r="E12" s="66">
        <v>76.8</v>
      </c>
      <c r="F12" s="68">
        <v>27.7</v>
      </c>
      <c r="G12" s="63" t="s">
        <v>145</v>
      </c>
    </row>
    <row r="13" spans="1:13" ht="31.5" x14ac:dyDescent="0.25">
      <c r="A13" s="52" t="s">
        <v>86</v>
      </c>
      <c r="B13" s="53" t="s">
        <v>96</v>
      </c>
      <c r="C13" s="55">
        <v>52</v>
      </c>
      <c r="D13" s="55">
        <v>58.5</v>
      </c>
      <c r="E13" s="55">
        <v>72.099999999999994</v>
      </c>
      <c r="F13" s="163">
        <v>43.333333333333336</v>
      </c>
      <c r="G13" s="58">
        <v>50</v>
      </c>
    </row>
    <row r="14" spans="1:13" ht="15.75" x14ac:dyDescent="0.25">
      <c r="A14" s="52" t="s">
        <v>55</v>
      </c>
      <c r="B14" s="53" t="s">
        <v>92</v>
      </c>
      <c r="C14" s="55">
        <v>68</v>
      </c>
      <c r="D14" s="55">
        <v>69</v>
      </c>
      <c r="E14" s="55">
        <v>69</v>
      </c>
      <c r="F14" s="66">
        <v>32.5</v>
      </c>
      <c r="G14" s="66">
        <v>63.7</v>
      </c>
    </row>
    <row r="15" spans="1:13" ht="15.75" x14ac:dyDescent="0.25">
      <c r="A15" s="71" t="s">
        <v>48</v>
      </c>
      <c r="B15" s="72" t="s">
        <v>92</v>
      </c>
      <c r="C15" s="57">
        <v>60.2</v>
      </c>
      <c r="D15" s="55">
        <v>61</v>
      </c>
      <c r="E15" s="55">
        <v>61</v>
      </c>
      <c r="F15" s="55">
        <v>41.3</v>
      </c>
      <c r="G15" s="55">
        <v>84</v>
      </c>
    </row>
    <row r="16" spans="1:13" ht="15.75" x14ac:dyDescent="0.25">
      <c r="A16" s="52" t="s">
        <v>65</v>
      </c>
      <c r="B16" s="53" t="s">
        <v>88</v>
      </c>
      <c r="C16" s="53">
        <v>50</v>
      </c>
      <c r="D16" s="53">
        <v>50</v>
      </c>
      <c r="E16" s="53">
        <v>56.3</v>
      </c>
      <c r="F16" s="53">
        <v>53.97</v>
      </c>
      <c r="G16" s="53">
        <v>62.5</v>
      </c>
    </row>
    <row r="17" spans="1:7" ht="15.75" x14ac:dyDescent="0.25">
      <c r="A17" s="52" t="s">
        <v>39</v>
      </c>
      <c r="B17" s="53" t="s">
        <v>91</v>
      </c>
      <c r="C17" s="55" t="s">
        <v>146</v>
      </c>
      <c r="D17" s="55">
        <v>51</v>
      </c>
      <c r="E17" s="55">
        <v>55.3</v>
      </c>
      <c r="F17" s="75">
        <v>58</v>
      </c>
      <c r="G17" s="76">
        <v>69.2</v>
      </c>
    </row>
    <row r="18" spans="1:7" ht="15.75" x14ac:dyDescent="0.25">
      <c r="A18" s="52" t="s">
        <v>46</v>
      </c>
      <c r="B18" s="53" t="s">
        <v>91</v>
      </c>
      <c r="C18" s="59">
        <v>52.2</v>
      </c>
      <c r="D18" s="59">
        <v>53</v>
      </c>
      <c r="E18" s="59">
        <v>53.2</v>
      </c>
      <c r="F18" s="60">
        <f>(61.9+60+65.6)/3</f>
        <v>62.5</v>
      </c>
      <c r="G18" s="61">
        <v>80</v>
      </c>
    </row>
    <row r="19" spans="1:7" ht="31.5" x14ac:dyDescent="0.25">
      <c r="A19" s="52" t="s">
        <v>18</v>
      </c>
      <c r="B19" s="53" t="s">
        <v>90</v>
      </c>
      <c r="C19" s="55">
        <v>41.6</v>
      </c>
      <c r="D19" s="55">
        <v>41.6</v>
      </c>
      <c r="E19" s="55">
        <v>46.2</v>
      </c>
      <c r="F19" s="55">
        <v>30.9</v>
      </c>
      <c r="G19" s="58">
        <v>14</v>
      </c>
    </row>
    <row r="20" spans="1:7" ht="15.75" x14ac:dyDescent="0.25">
      <c r="A20" s="52" t="s">
        <v>24</v>
      </c>
      <c r="B20" s="53" t="s">
        <v>91</v>
      </c>
      <c r="C20" s="55">
        <v>42.4</v>
      </c>
      <c r="D20" s="55">
        <v>41</v>
      </c>
      <c r="E20" s="55">
        <v>45.8</v>
      </c>
      <c r="F20" s="163">
        <v>45.3</v>
      </c>
      <c r="G20" s="55">
        <v>57</v>
      </c>
    </row>
    <row r="21" spans="1:7" ht="15.75" x14ac:dyDescent="0.25">
      <c r="A21" s="52" t="s">
        <v>75</v>
      </c>
      <c r="B21" s="53" t="s">
        <v>96</v>
      </c>
      <c r="C21" s="57">
        <v>43.4</v>
      </c>
      <c r="D21" s="57">
        <v>44.05</v>
      </c>
      <c r="E21" s="57">
        <v>45.3</v>
      </c>
      <c r="F21" s="57">
        <v>69</v>
      </c>
      <c r="G21" s="58">
        <v>60</v>
      </c>
    </row>
    <row r="22" spans="1:7" ht="15.75" x14ac:dyDescent="0.25">
      <c r="A22" s="52" t="s">
        <v>29</v>
      </c>
      <c r="B22" s="53" t="s">
        <v>91</v>
      </c>
      <c r="C22" s="53">
        <v>39.299999999999997</v>
      </c>
      <c r="D22" s="53">
        <v>25</v>
      </c>
      <c r="E22" s="53">
        <v>41.4</v>
      </c>
      <c r="F22" s="150" t="s">
        <v>141</v>
      </c>
      <c r="G22" s="150" t="s">
        <v>141</v>
      </c>
    </row>
    <row r="23" spans="1:7" ht="15.75" x14ac:dyDescent="0.25">
      <c r="A23" s="52" t="s">
        <v>77</v>
      </c>
      <c r="B23" s="53" t="s">
        <v>92</v>
      </c>
      <c r="C23" s="56">
        <v>32</v>
      </c>
      <c r="D23" s="53">
        <v>35</v>
      </c>
      <c r="E23" s="53">
        <v>41</v>
      </c>
      <c r="F23" s="56">
        <v>17</v>
      </c>
      <c r="G23" s="56">
        <v>50</v>
      </c>
    </row>
    <row r="24" spans="1:7" ht="31.5" x14ac:dyDescent="0.25">
      <c r="A24" s="52" t="s">
        <v>47</v>
      </c>
      <c r="B24" s="53" t="s">
        <v>91</v>
      </c>
      <c r="C24" s="53">
        <v>16.7</v>
      </c>
      <c r="D24" s="53">
        <v>33.299999999999997</v>
      </c>
      <c r="E24" s="53">
        <v>40.9</v>
      </c>
      <c r="F24" s="56">
        <f>21+29+29/3</f>
        <v>59.666666666666664</v>
      </c>
      <c r="G24" s="89">
        <v>50</v>
      </c>
    </row>
    <row r="25" spans="1:7" ht="15.75" x14ac:dyDescent="0.25">
      <c r="A25" s="52" t="s">
        <v>27</v>
      </c>
      <c r="B25" s="53" t="s">
        <v>90</v>
      </c>
      <c r="C25" s="55">
        <v>25</v>
      </c>
      <c r="D25" s="55">
        <v>28</v>
      </c>
      <c r="E25" s="55">
        <v>37.97</v>
      </c>
      <c r="F25" s="55">
        <v>34.299999999999997</v>
      </c>
      <c r="G25" s="58">
        <v>100</v>
      </c>
    </row>
    <row r="26" spans="1:7" ht="15.75" x14ac:dyDescent="0.25">
      <c r="A26" s="52" t="s">
        <v>78</v>
      </c>
      <c r="B26" s="53" t="s">
        <v>90</v>
      </c>
      <c r="C26" s="79">
        <v>33.799999999999997</v>
      </c>
      <c r="D26" s="79">
        <v>20.5</v>
      </c>
      <c r="E26" s="79">
        <v>37.5</v>
      </c>
      <c r="F26" s="79">
        <v>36</v>
      </c>
      <c r="G26" s="69">
        <v>73</v>
      </c>
    </row>
    <row r="27" spans="1:7" ht="15.75" x14ac:dyDescent="0.25">
      <c r="A27" s="52" t="s">
        <v>43</v>
      </c>
      <c r="B27" s="53" t="s">
        <v>92</v>
      </c>
      <c r="C27" s="57">
        <v>31.3</v>
      </c>
      <c r="D27" s="57">
        <v>31.5</v>
      </c>
      <c r="E27" s="55">
        <v>35.6</v>
      </c>
      <c r="F27" s="57">
        <v>66</v>
      </c>
      <c r="G27" s="57">
        <v>100</v>
      </c>
    </row>
    <row r="28" spans="1:7" ht="15.75" x14ac:dyDescent="0.25">
      <c r="A28" s="52" t="s">
        <v>44</v>
      </c>
      <c r="B28" s="53" t="s">
        <v>93</v>
      </c>
      <c r="C28" s="55">
        <v>29.1</v>
      </c>
      <c r="D28" s="55">
        <v>29.3</v>
      </c>
      <c r="E28" s="55">
        <v>35.5</v>
      </c>
      <c r="F28" s="165">
        <v>40.423333333333296</v>
      </c>
      <c r="G28" s="154">
        <v>64.242000000000004</v>
      </c>
    </row>
    <row r="29" spans="1:7" ht="15.75" x14ac:dyDescent="0.25">
      <c r="A29" s="52" t="s">
        <v>79</v>
      </c>
      <c r="B29" s="53" t="s">
        <v>89</v>
      </c>
      <c r="C29" s="55">
        <v>29</v>
      </c>
      <c r="D29" s="55">
        <v>33.299999999999997</v>
      </c>
      <c r="E29" s="55">
        <v>35.299999999999997</v>
      </c>
      <c r="F29" s="55">
        <v>42.1</v>
      </c>
      <c r="G29" s="58">
        <v>50</v>
      </c>
    </row>
    <row r="30" spans="1:7" ht="15.75" x14ac:dyDescent="0.25">
      <c r="A30" s="52" t="s">
        <v>63</v>
      </c>
      <c r="B30" s="53" t="s">
        <v>90</v>
      </c>
      <c r="C30" s="53">
        <v>28.2</v>
      </c>
      <c r="D30" s="53">
        <v>29.3</v>
      </c>
      <c r="E30" s="53">
        <v>34.1</v>
      </c>
      <c r="F30" s="53" t="s">
        <v>145</v>
      </c>
      <c r="G30" s="53" t="s">
        <v>145</v>
      </c>
    </row>
    <row r="31" spans="1:7" ht="31.5" x14ac:dyDescent="0.25">
      <c r="A31" s="71" t="s">
        <v>12</v>
      </c>
      <c r="B31" s="72" t="s">
        <v>90</v>
      </c>
      <c r="C31" s="66">
        <v>28</v>
      </c>
      <c r="D31" s="66">
        <v>29</v>
      </c>
      <c r="E31" s="83">
        <v>32</v>
      </c>
      <c r="F31" s="55">
        <v>31.2</v>
      </c>
      <c r="G31" s="55" t="s">
        <v>144</v>
      </c>
    </row>
    <row r="32" spans="1:7" ht="15.75" x14ac:dyDescent="0.25">
      <c r="A32" s="52" t="s">
        <v>61</v>
      </c>
      <c r="B32" s="53" t="s">
        <v>91</v>
      </c>
      <c r="C32" s="55" t="s">
        <v>142</v>
      </c>
      <c r="D32" s="155">
        <v>27.3</v>
      </c>
      <c r="E32" s="155">
        <v>31</v>
      </c>
      <c r="F32" s="63">
        <v>46</v>
      </c>
      <c r="G32" s="63">
        <v>48.5</v>
      </c>
    </row>
    <row r="33" spans="1:12" ht="15.75" x14ac:dyDescent="0.25">
      <c r="A33" s="52" t="s">
        <v>68</v>
      </c>
      <c r="B33" s="53" t="s">
        <v>94</v>
      </c>
      <c r="C33" s="65">
        <v>29.8</v>
      </c>
      <c r="D33" s="65">
        <v>29.8</v>
      </c>
      <c r="E33" s="65">
        <v>30.84</v>
      </c>
      <c r="F33" s="65">
        <v>60.8</v>
      </c>
      <c r="G33" s="65">
        <v>74.42</v>
      </c>
    </row>
    <row r="34" spans="1:12" ht="15.75" x14ac:dyDescent="0.25">
      <c r="A34" s="52" t="s">
        <v>50</v>
      </c>
      <c r="B34" s="53" t="s">
        <v>89</v>
      </c>
      <c r="C34" s="55">
        <v>30</v>
      </c>
      <c r="D34" s="55">
        <v>30</v>
      </c>
      <c r="E34" s="55">
        <v>30</v>
      </c>
      <c r="F34" s="55">
        <v>40.5</v>
      </c>
      <c r="G34" s="58">
        <v>71.400000000000006</v>
      </c>
    </row>
    <row r="35" spans="1:12" ht="15.75" x14ac:dyDescent="0.25">
      <c r="A35" s="52" t="s">
        <v>56</v>
      </c>
      <c r="B35" s="53" t="s">
        <v>90</v>
      </c>
      <c r="C35" s="57">
        <v>24</v>
      </c>
      <c r="D35" s="57">
        <v>26</v>
      </c>
      <c r="E35" s="58">
        <v>28.2</v>
      </c>
      <c r="F35" s="167">
        <v>45</v>
      </c>
      <c r="G35" s="53" t="s">
        <v>155</v>
      </c>
    </row>
    <row r="36" spans="1:12" ht="15.75" x14ac:dyDescent="0.25">
      <c r="A36" s="52" t="s">
        <v>41</v>
      </c>
      <c r="B36" s="53" t="s">
        <v>90</v>
      </c>
      <c r="C36" s="61">
        <v>5.6</v>
      </c>
      <c r="D36" s="61">
        <v>13.3</v>
      </c>
      <c r="E36" s="61">
        <v>27.7</v>
      </c>
      <c r="F36" s="59">
        <v>32.9</v>
      </c>
      <c r="G36" s="59">
        <v>67</v>
      </c>
    </row>
    <row r="37" spans="1:12" ht="15.75" x14ac:dyDescent="0.25">
      <c r="A37" s="52" t="s">
        <v>60</v>
      </c>
      <c r="B37" s="53" t="s">
        <v>92</v>
      </c>
      <c r="C37" s="53">
        <v>26.3</v>
      </c>
      <c r="D37" s="53">
        <v>26.5</v>
      </c>
      <c r="E37" s="53">
        <v>27.7</v>
      </c>
      <c r="F37" s="53">
        <v>64.5</v>
      </c>
      <c r="G37" s="53">
        <v>48.6</v>
      </c>
    </row>
    <row r="38" spans="1:12" ht="15.75" x14ac:dyDescent="0.25">
      <c r="A38" s="52" t="s">
        <v>69</v>
      </c>
      <c r="B38" s="53" t="s">
        <v>93</v>
      </c>
      <c r="C38" s="55">
        <v>25.5</v>
      </c>
      <c r="D38" s="55">
        <v>27.1</v>
      </c>
      <c r="E38" s="55">
        <v>27.3</v>
      </c>
      <c r="F38" s="168">
        <v>54.5</v>
      </c>
      <c r="G38" s="168">
        <v>56.7</v>
      </c>
    </row>
    <row r="39" spans="1:12" ht="15.75" x14ac:dyDescent="0.25">
      <c r="A39" s="52" t="s">
        <v>76</v>
      </c>
      <c r="B39" s="53" t="s">
        <v>92</v>
      </c>
      <c r="C39" s="55">
        <v>26.63</v>
      </c>
      <c r="D39" s="55">
        <v>26.7</v>
      </c>
      <c r="E39" s="55">
        <v>26.73</v>
      </c>
      <c r="F39" s="55">
        <v>64.5</v>
      </c>
      <c r="G39" s="55">
        <v>65.2</v>
      </c>
    </row>
    <row r="40" spans="1:12" ht="15.75" x14ac:dyDescent="0.25">
      <c r="A40" s="52" t="s">
        <v>19</v>
      </c>
      <c r="B40" s="53" t="s">
        <v>90</v>
      </c>
      <c r="C40" s="55">
        <v>22.9</v>
      </c>
      <c r="D40" s="55">
        <v>20.3</v>
      </c>
      <c r="E40" s="55">
        <v>26.5</v>
      </c>
      <c r="F40" s="162" t="s">
        <v>145</v>
      </c>
      <c r="G40" s="162" t="s">
        <v>145</v>
      </c>
    </row>
    <row r="41" spans="1:12" ht="31.5" x14ac:dyDescent="0.25">
      <c r="A41" s="52" t="s">
        <v>84</v>
      </c>
      <c r="B41" s="53" t="s">
        <v>90</v>
      </c>
      <c r="C41" s="55">
        <v>25</v>
      </c>
      <c r="D41" s="61">
        <v>0</v>
      </c>
      <c r="E41" s="55">
        <v>25</v>
      </c>
      <c r="F41" s="79">
        <v>100</v>
      </c>
      <c r="G41" s="53" t="s">
        <v>145</v>
      </c>
    </row>
    <row r="42" spans="1:12" ht="15.75" x14ac:dyDescent="0.25">
      <c r="A42" s="52" t="s">
        <v>4</v>
      </c>
      <c r="B42" s="53" t="s">
        <v>89</v>
      </c>
      <c r="C42" s="55">
        <v>24.4</v>
      </c>
      <c r="D42" s="55">
        <v>24.4</v>
      </c>
      <c r="E42" s="55">
        <v>24.4</v>
      </c>
      <c r="F42" s="55">
        <v>37.6</v>
      </c>
      <c r="G42" s="58">
        <v>54.5</v>
      </c>
    </row>
    <row r="43" spans="1:12" ht="15.75" x14ac:dyDescent="0.25">
      <c r="A43" s="52" t="s">
        <v>7</v>
      </c>
      <c r="B43" s="53" t="s">
        <v>91</v>
      </c>
      <c r="C43" s="55">
        <v>22.7</v>
      </c>
      <c r="D43" s="55">
        <v>19.2</v>
      </c>
      <c r="E43" s="55">
        <v>24.1</v>
      </c>
      <c r="F43" s="55">
        <v>63.2</v>
      </c>
      <c r="G43" s="55">
        <v>96</v>
      </c>
    </row>
    <row r="44" spans="1:12" ht="15.75" customHeight="1" x14ac:dyDescent="0.25">
      <c r="A44" s="52" t="s">
        <v>35</v>
      </c>
      <c r="B44" s="53" t="s">
        <v>89</v>
      </c>
      <c r="C44" s="55">
        <v>17.239999999999998</v>
      </c>
      <c r="D44" s="55">
        <v>17.600000000000001</v>
      </c>
      <c r="E44" s="55">
        <v>24.07</v>
      </c>
      <c r="F44" s="55" t="s">
        <v>145</v>
      </c>
      <c r="G44" s="55" t="s">
        <v>145</v>
      </c>
    </row>
    <row r="45" spans="1:12" ht="15.75" x14ac:dyDescent="0.25">
      <c r="A45" s="52" t="s">
        <v>14</v>
      </c>
      <c r="B45" s="53" t="s">
        <v>88</v>
      </c>
      <c r="C45" s="55">
        <v>23.4</v>
      </c>
      <c r="D45" s="55">
        <v>18.100000000000001</v>
      </c>
      <c r="E45" s="55">
        <v>23.9</v>
      </c>
      <c r="F45" s="55">
        <v>52.1</v>
      </c>
      <c r="G45" s="58">
        <v>51</v>
      </c>
    </row>
    <row r="46" spans="1:12" ht="15.75" x14ac:dyDescent="0.25">
      <c r="A46" s="52" t="s">
        <v>11</v>
      </c>
      <c r="B46" s="53" t="s">
        <v>93</v>
      </c>
      <c r="C46" s="57">
        <v>20.9</v>
      </c>
      <c r="D46" s="57">
        <v>21</v>
      </c>
      <c r="E46" s="57">
        <v>23.8</v>
      </c>
      <c r="F46" s="57">
        <v>43.5</v>
      </c>
      <c r="G46" s="53" t="s">
        <v>145</v>
      </c>
    </row>
    <row r="47" spans="1:12" ht="15.75" x14ac:dyDescent="0.25">
      <c r="A47" s="52" t="s">
        <v>49</v>
      </c>
      <c r="B47" s="53" t="s">
        <v>91</v>
      </c>
      <c r="C47" s="57">
        <v>20</v>
      </c>
      <c r="D47" s="57">
        <v>21</v>
      </c>
      <c r="E47" s="57">
        <v>23.4</v>
      </c>
      <c r="F47" s="55">
        <v>40.4</v>
      </c>
      <c r="G47" s="58">
        <v>61.5</v>
      </c>
    </row>
    <row r="48" spans="1:12" s="166" customFormat="1" ht="15.75" x14ac:dyDescent="0.25">
      <c r="A48" s="52" t="s">
        <v>16</v>
      </c>
      <c r="B48" s="53" t="s">
        <v>93</v>
      </c>
      <c r="C48" s="55">
        <v>16.7</v>
      </c>
      <c r="D48" s="55">
        <v>20</v>
      </c>
      <c r="E48" s="55">
        <v>22.8</v>
      </c>
      <c r="F48" s="55">
        <v>79.7</v>
      </c>
      <c r="G48" s="55">
        <v>87.8</v>
      </c>
      <c r="H48" s="102"/>
      <c r="I48" s="102"/>
      <c r="J48" s="102"/>
      <c r="K48" s="102"/>
      <c r="L48" s="102"/>
    </row>
    <row r="49" spans="1:7" ht="15.75" x14ac:dyDescent="0.25">
      <c r="A49" s="52" t="s">
        <v>64</v>
      </c>
      <c r="B49" s="53" t="s">
        <v>96</v>
      </c>
      <c r="C49" s="53">
        <v>13</v>
      </c>
      <c r="D49" s="53">
        <v>17.5</v>
      </c>
      <c r="E49" s="53">
        <v>22.05</v>
      </c>
      <c r="F49" s="56">
        <v>53</v>
      </c>
      <c r="G49" s="56">
        <v>74</v>
      </c>
    </row>
    <row r="50" spans="1:7" ht="15.75" x14ac:dyDescent="0.25">
      <c r="A50" s="52" t="s">
        <v>40</v>
      </c>
      <c r="B50" s="53" t="s">
        <v>93</v>
      </c>
      <c r="C50" s="55">
        <v>21</v>
      </c>
      <c r="D50" s="55">
        <v>21</v>
      </c>
      <c r="E50" s="55">
        <v>21.9</v>
      </c>
      <c r="F50" s="55">
        <v>43.1</v>
      </c>
      <c r="G50" s="53" t="s">
        <v>145</v>
      </c>
    </row>
    <row r="51" spans="1:7" ht="15.75" x14ac:dyDescent="0.25">
      <c r="A51" s="52" t="s">
        <v>32</v>
      </c>
      <c r="B51" s="53" t="s">
        <v>88</v>
      </c>
      <c r="C51" s="66">
        <v>22</v>
      </c>
      <c r="D51" s="66">
        <v>22</v>
      </c>
      <c r="E51" s="66">
        <v>21</v>
      </c>
      <c r="F51" s="75">
        <f>(42.15+36.12+42.71)/3</f>
        <v>40.326666666666661</v>
      </c>
      <c r="G51" s="58">
        <v>84.6</v>
      </c>
    </row>
    <row r="52" spans="1:7" ht="15.75" x14ac:dyDescent="0.25">
      <c r="A52" s="52" t="s">
        <v>83</v>
      </c>
      <c r="B52" s="53" t="s">
        <v>92</v>
      </c>
      <c r="C52" s="55">
        <v>11.4</v>
      </c>
      <c r="D52" s="55">
        <v>12.4</v>
      </c>
      <c r="E52" s="55">
        <v>20.399999999999999</v>
      </c>
      <c r="F52" s="55">
        <v>52</v>
      </c>
      <c r="G52" s="55">
        <v>72.7</v>
      </c>
    </row>
    <row r="53" spans="1:7" ht="15.75" x14ac:dyDescent="0.25">
      <c r="A53" s="52" t="s">
        <v>8</v>
      </c>
      <c r="B53" s="53" t="s">
        <v>88</v>
      </c>
      <c r="C53" s="55">
        <v>15.9</v>
      </c>
      <c r="D53" s="55">
        <v>19.600000000000001</v>
      </c>
      <c r="E53" s="55">
        <v>19.600000000000001</v>
      </c>
      <c r="F53" s="53">
        <v>39.200000000000003</v>
      </c>
      <c r="G53" s="53">
        <v>18.8</v>
      </c>
    </row>
    <row r="54" spans="1:7" ht="15.75" x14ac:dyDescent="0.25">
      <c r="A54" s="52" t="s">
        <v>73</v>
      </c>
      <c r="B54" s="53" t="s">
        <v>93</v>
      </c>
      <c r="C54" s="79">
        <v>19.3</v>
      </c>
      <c r="D54" s="79">
        <v>19.3</v>
      </c>
      <c r="E54" s="79">
        <v>19.3</v>
      </c>
      <c r="F54" s="79">
        <v>61</v>
      </c>
      <c r="G54" s="79">
        <v>59</v>
      </c>
    </row>
    <row r="55" spans="1:7" ht="15.75" x14ac:dyDescent="0.25">
      <c r="A55" s="52" t="s">
        <v>51</v>
      </c>
      <c r="B55" s="53" t="s">
        <v>89</v>
      </c>
      <c r="C55" s="61">
        <v>18</v>
      </c>
      <c r="D55" s="61">
        <v>18.5</v>
      </c>
      <c r="E55" s="62">
        <v>19</v>
      </c>
      <c r="F55" s="73">
        <v>37.700000000000003</v>
      </c>
      <c r="G55" s="73">
        <v>65.900000000000006</v>
      </c>
    </row>
    <row r="56" spans="1:7" ht="15.75" x14ac:dyDescent="0.25">
      <c r="A56" s="52" t="s">
        <v>70</v>
      </c>
      <c r="B56" s="53" t="s">
        <v>92</v>
      </c>
      <c r="C56" s="55">
        <v>16.899999999999999</v>
      </c>
      <c r="D56" s="55">
        <v>17</v>
      </c>
      <c r="E56" s="55">
        <v>18.2</v>
      </c>
      <c r="F56" s="55">
        <v>72.900000000000006</v>
      </c>
      <c r="G56" s="53">
        <v>99</v>
      </c>
    </row>
    <row r="57" spans="1:7" ht="31.5" x14ac:dyDescent="0.25">
      <c r="A57" s="52" t="s">
        <v>66</v>
      </c>
      <c r="B57" s="53" t="s">
        <v>94</v>
      </c>
      <c r="C57" s="74">
        <v>9.6999999999999993</v>
      </c>
      <c r="D57" s="74">
        <v>9.77</v>
      </c>
      <c r="E57" s="74">
        <v>18.18</v>
      </c>
      <c r="F57" s="53">
        <v>37.299999999999997</v>
      </c>
      <c r="G57" s="53">
        <v>76.16</v>
      </c>
    </row>
    <row r="58" spans="1:7" ht="15.75" x14ac:dyDescent="0.25">
      <c r="A58" s="52" t="s">
        <v>52</v>
      </c>
      <c r="B58" s="53" t="s">
        <v>92</v>
      </c>
      <c r="C58" s="70">
        <v>16.2</v>
      </c>
      <c r="D58" s="70">
        <v>16.5</v>
      </c>
      <c r="E58" s="70">
        <v>17.3</v>
      </c>
      <c r="F58" s="87">
        <v>53.94</v>
      </c>
      <c r="G58" s="87">
        <v>64.290000000000006</v>
      </c>
    </row>
    <row r="59" spans="1:7" ht="17.25" customHeight="1" x14ac:dyDescent="0.25">
      <c r="A59" s="52" t="s">
        <v>34</v>
      </c>
      <c r="B59" s="53" t="s">
        <v>88</v>
      </c>
      <c r="C59" s="55">
        <v>14.5</v>
      </c>
      <c r="D59" s="55">
        <v>15.9</v>
      </c>
      <c r="E59" s="55">
        <v>16.7</v>
      </c>
      <c r="F59" s="55">
        <v>82.55</v>
      </c>
      <c r="G59" s="58">
        <v>75.17</v>
      </c>
    </row>
    <row r="60" spans="1:7" ht="18.75" customHeight="1" x14ac:dyDescent="0.25">
      <c r="A60" s="52" t="s">
        <v>15</v>
      </c>
      <c r="B60" s="53" t="s">
        <v>91</v>
      </c>
      <c r="C60" s="55">
        <v>13.1</v>
      </c>
      <c r="D60" s="55">
        <v>15</v>
      </c>
      <c r="E60" s="55">
        <v>16.399999999999999</v>
      </c>
      <c r="F60" s="58">
        <v>39.299999999999997</v>
      </c>
      <c r="G60" s="53">
        <v>76.12</v>
      </c>
    </row>
    <row r="61" spans="1:7" ht="15.75" x14ac:dyDescent="0.25">
      <c r="A61" s="52" t="s">
        <v>45</v>
      </c>
      <c r="B61" s="53" t="s">
        <v>93</v>
      </c>
      <c r="C61" s="73">
        <v>15</v>
      </c>
      <c r="D61" s="82">
        <v>12.5</v>
      </c>
      <c r="E61" s="73">
        <v>15.38</v>
      </c>
      <c r="F61" s="55">
        <v>58</v>
      </c>
      <c r="G61" s="58">
        <v>66</v>
      </c>
    </row>
    <row r="62" spans="1:7" ht="15.75" x14ac:dyDescent="0.25">
      <c r="A62" s="52" t="s">
        <v>10</v>
      </c>
      <c r="B62" s="53" t="s">
        <v>93</v>
      </c>
      <c r="C62" s="53">
        <v>11.4</v>
      </c>
      <c r="D62" s="53">
        <v>12.4</v>
      </c>
      <c r="E62" s="53">
        <v>15.3</v>
      </c>
      <c r="F62" s="53">
        <v>67.5</v>
      </c>
      <c r="G62" s="89">
        <v>72.7</v>
      </c>
    </row>
    <row r="63" spans="1:7" ht="15.75" x14ac:dyDescent="0.25">
      <c r="A63" s="52" t="s">
        <v>5</v>
      </c>
      <c r="B63" s="53" t="s">
        <v>89</v>
      </c>
      <c r="C63" s="55">
        <v>12</v>
      </c>
      <c r="D63" s="55">
        <v>14</v>
      </c>
      <c r="E63" s="55">
        <v>15</v>
      </c>
      <c r="F63" s="55">
        <v>24.8</v>
      </c>
      <c r="G63" s="55">
        <v>39.5</v>
      </c>
    </row>
    <row r="64" spans="1:7" ht="15.75" x14ac:dyDescent="0.25">
      <c r="A64" s="52" t="s">
        <v>20</v>
      </c>
      <c r="B64" s="53" t="s">
        <v>93</v>
      </c>
      <c r="C64" s="57">
        <v>12.5</v>
      </c>
      <c r="D64" s="57">
        <v>15</v>
      </c>
      <c r="E64" s="57">
        <v>15</v>
      </c>
      <c r="F64" s="57">
        <v>51</v>
      </c>
      <c r="G64" s="57">
        <v>54.3</v>
      </c>
    </row>
    <row r="65" spans="1:7" ht="18.75" customHeight="1" x14ac:dyDescent="0.25">
      <c r="A65" s="52" t="s">
        <v>25</v>
      </c>
      <c r="B65" s="53" t="s">
        <v>88</v>
      </c>
      <c r="C65" s="77">
        <v>14.8</v>
      </c>
      <c r="D65" s="77">
        <v>14.8</v>
      </c>
      <c r="E65" s="77">
        <v>14.8</v>
      </c>
      <c r="F65" s="77" t="s">
        <v>141</v>
      </c>
      <c r="G65" s="77" t="s">
        <v>141</v>
      </c>
    </row>
    <row r="66" spans="1:7" ht="15.75" x14ac:dyDescent="0.25">
      <c r="A66" s="52" t="s">
        <v>81</v>
      </c>
      <c r="B66" s="53" t="s">
        <v>96</v>
      </c>
      <c r="C66" s="55">
        <v>14.1</v>
      </c>
      <c r="D66" s="55">
        <v>14.6</v>
      </c>
      <c r="E66" s="55">
        <v>14.8</v>
      </c>
      <c r="F66" s="75">
        <v>49.03</v>
      </c>
      <c r="G66" s="66">
        <v>77</v>
      </c>
    </row>
    <row r="67" spans="1:7" ht="15.75" x14ac:dyDescent="0.25">
      <c r="A67" s="52" t="s">
        <v>53</v>
      </c>
      <c r="B67" s="53" t="s">
        <v>93</v>
      </c>
      <c r="C67" s="55">
        <v>0.06</v>
      </c>
      <c r="D67" s="55">
        <v>10.6</v>
      </c>
      <c r="E67" s="55">
        <v>14.7</v>
      </c>
      <c r="F67" s="55">
        <v>57.7</v>
      </c>
      <c r="G67" s="58">
        <v>68</v>
      </c>
    </row>
    <row r="68" spans="1:7" ht="15.75" x14ac:dyDescent="0.25">
      <c r="A68" s="52" t="s">
        <v>54</v>
      </c>
      <c r="B68" s="53" t="s">
        <v>92</v>
      </c>
      <c r="C68" s="70">
        <v>12.5</v>
      </c>
      <c r="D68" s="53">
        <v>10.9</v>
      </c>
      <c r="E68" s="53">
        <v>14.1</v>
      </c>
      <c r="F68" s="92">
        <v>70.5</v>
      </c>
      <c r="G68" s="53">
        <v>80.3</v>
      </c>
    </row>
    <row r="69" spans="1:7" ht="15.75" x14ac:dyDescent="0.25">
      <c r="A69" s="52" t="s">
        <v>72</v>
      </c>
      <c r="B69" s="53" t="s">
        <v>89</v>
      </c>
      <c r="C69" s="55">
        <v>12.5</v>
      </c>
      <c r="D69" s="55">
        <v>13.5</v>
      </c>
      <c r="E69" s="55">
        <v>13.6</v>
      </c>
      <c r="F69" s="55">
        <v>42</v>
      </c>
      <c r="G69" s="58">
        <v>57</v>
      </c>
    </row>
    <row r="70" spans="1:7" ht="15.75" x14ac:dyDescent="0.25">
      <c r="A70" s="52" t="s">
        <v>30</v>
      </c>
      <c r="B70" s="53" t="s">
        <v>89</v>
      </c>
      <c r="C70" s="53">
        <v>11.5</v>
      </c>
      <c r="D70" s="53">
        <v>12.4</v>
      </c>
      <c r="E70" s="53">
        <v>13.5</v>
      </c>
      <c r="F70" s="53">
        <v>78.2</v>
      </c>
      <c r="G70" s="89">
        <v>84.7</v>
      </c>
    </row>
    <row r="71" spans="1:7" ht="15.75" x14ac:dyDescent="0.25">
      <c r="A71" s="52" t="s">
        <v>57</v>
      </c>
      <c r="B71" s="53" t="s">
        <v>91</v>
      </c>
      <c r="C71" s="78">
        <v>12</v>
      </c>
      <c r="D71" s="78">
        <v>12</v>
      </c>
      <c r="E71" s="78">
        <v>13.5</v>
      </c>
      <c r="F71" s="53">
        <v>46</v>
      </c>
      <c r="G71" s="53" t="s">
        <v>145</v>
      </c>
    </row>
    <row r="72" spans="1:7" ht="15.75" x14ac:dyDescent="0.25">
      <c r="A72" s="52" t="s">
        <v>31</v>
      </c>
      <c r="B72" s="53" t="s">
        <v>92</v>
      </c>
      <c r="C72" s="53">
        <v>11.36</v>
      </c>
      <c r="D72" s="53">
        <v>12.4</v>
      </c>
      <c r="E72" s="53">
        <v>13.3</v>
      </c>
      <c r="F72" s="53">
        <v>43.9</v>
      </c>
      <c r="G72" s="89">
        <v>60</v>
      </c>
    </row>
    <row r="73" spans="1:7" ht="15.75" x14ac:dyDescent="0.25">
      <c r="A73" s="52" t="s">
        <v>58</v>
      </c>
      <c r="B73" s="53" t="s">
        <v>88</v>
      </c>
      <c r="C73" s="79">
        <v>5.8</v>
      </c>
      <c r="D73" s="79">
        <v>12.1</v>
      </c>
      <c r="E73" s="79">
        <v>12.57</v>
      </c>
      <c r="F73" s="79">
        <v>52.3</v>
      </c>
      <c r="G73" s="69">
        <v>57.1</v>
      </c>
    </row>
    <row r="74" spans="1:7" ht="15.75" x14ac:dyDescent="0.25">
      <c r="A74" s="52" t="s">
        <v>22</v>
      </c>
      <c r="B74" s="53" t="s">
        <v>89</v>
      </c>
      <c r="C74" s="53">
        <v>11.5</v>
      </c>
      <c r="D74" s="53">
        <v>12.4</v>
      </c>
      <c r="E74" s="53">
        <v>12.5</v>
      </c>
      <c r="F74" s="53" t="s">
        <v>145</v>
      </c>
      <c r="G74" s="53" t="s">
        <v>145</v>
      </c>
    </row>
    <row r="75" spans="1:7" ht="15.75" x14ac:dyDescent="0.25">
      <c r="A75" s="52" t="s">
        <v>67</v>
      </c>
      <c r="B75" s="53" t="s">
        <v>93</v>
      </c>
      <c r="C75" s="64">
        <v>11.1</v>
      </c>
      <c r="D75" s="55">
        <v>12.5</v>
      </c>
      <c r="E75" s="55">
        <v>12.5</v>
      </c>
      <c r="F75" s="57">
        <v>17</v>
      </c>
      <c r="G75" s="53" t="s">
        <v>145</v>
      </c>
    </row>
    <row r="76" spans="1:7" ht="16.5" customHeight="1" x14ac:dyDescent="0.25">
      <c r="A76" s="52" t="s">
        <v>6</v>
      </c>
      <c r="B76" s="53" t="s">
        <v>90</v>
      </c>
      <c r="C76" s="55">
        <v>11.2</v>
      </c>
      <c r="D76" s="55">
        <v>12.4</v>
      </c>
      <c r="E76" s="55">
        <v>12.4</v>
      </c>
      <c r="F76" s="55">
        <v>32.200000000000003</v>
      </c>
      <c r="G76" s="58">
        <v>42.4</v>
      </c>
    </row>
    <row r="77" spans="1:7" ht="15.75" x14ac:dyDescent="0.25">
      <c r="A77" s="71" t="s">
        <v>13</v>
      </c>
      <c r="B77" s="72" t="s">
        <v>93</v>
      </c>
      <c r="C77" s="53">
        <v>10</v>
      </c>
      <c r="D77" s="70">
        <v>12.4</v>
      </c>
      <c r="E77" s="70">
        <v>12.4</v>
      </c>
      <c r="F77" s="70">
        <v>36.5</v>
      </c>
      <c r="G77" s="70">
        <v>77.8</v>
      </c>
    </row>
    <row r="78" spans="1:7" ht="15.75" x14ac:dyDescent="0.25">
      <c r="A78" s="52" t="s">
        <v>62</v>
      </c>
      <c r="B78" s="53" t="s">
        <v>92</v>
      </c>
      <c r="C78" s="63">
        <v>11.5</v>
      </c>
      <c r="D78" s="63">
        <v>12.4</v>
      </c>
      <c r="E78" s="63">
        <v>12.4</v>
      </c>
      <c r="F78" s="53">
        <v>26.8</v>
      </c>
      <c r="G78" s="53">
        <v>36.4</v>
      </c>
    </row>
    <row r="79" spans="1:7" ht="15.75" x14ac:dyDescent="0.25">
      <c r="A79" s="71" t="s">
        <v>87</v>
      </c>
      <c r="B79" s="72" t="s">
        <v>93</v>
      </c>
      <c r="C79" s="66">
        <v>11.2</v>
      </c>
      <c r="D79" s="67">
        <v>12.4</v>
      </c>
      <c r="E79" s="66">
        <v>12.4</v>
      </c>
      <c r="F79" s="66">
        <v>61.7</v>
      </c>
      <c r="G79" s="55">
        <v>79.099999999999994</v>
      </c>
    </row>
    <row r="80" spans="1:7" ht="15.75" x14ac:dyDescent="0.25">
      <c r="A80" s="52" t="s">
        <v>82</v>
      </c>
      <c r="B80" s="53" t="s">
        <v>94</v>
      </c>
      <c r="C80" s="73">
        <v>7.7</v>
      </c>
      <c r="D80" s="73">
        <v>7.7</v>
      </c>
      <c r="E80" s="73">
        <v>12.2</v>
      </c>
      <c r="F80" s="53" t="s">
        <v>145</v>
      </c>
      <c r="G80" s="53" t="s">
        <v>145</v>
      </c>
    </row>
    <row r="81" spans="1:12" ht="15.75" x14ac:dyDescent="0.25">
      <c r="A81" s="52" t="s">
        <v>85</v>
      </c>
      <c r="B81" s="53" t="s">
        <v>90</v>
      </c>
      <c r="C81" s="55">
        <v>9</v>
      </c>
      <c r="D81" s="55">
        <v>9</v>
      </c>
      <c r="E81" s="55">
        <v>12</v>
      </c>
      <c r="F81" s="82">
        <v>45.8</v>
      </c>
      <c r="G81" s="82">
        <v>42.1</v>
      </c>
    </row>
    <row r="82" spans="1:12" ht="15.75" x14ac:dyDescent="0.25">
      <c r="A82" s="52" t="s">
        <v>37</v>
      </c>
      <c r="B82" s="53" t="s">
        <v>96</v>
      </c>
      <c r="C82" s="92">
        <v>10.7</v>
      </c>
      <c r="D82" s="92">
        <v>11.8</v>
      </c>
      <c r="E82" s="92">
        <v>11.8</v>
      </c>
      <c r="F82" s="92">
        <v>57.7</v>
      </c>
      <c r="G82" s="92">
        <v>42.4</v>
      </c>
    </row>
    <row r="83" spans="1:12" ht="15.75" x14ac:dyDescent="0.25">
      <c r="A83" s="52" t="s">
        <v>36</v>
      </c>
      <c r="B83" s="53" t="s">
        <v>95</v>
      </c>
      <c r="C83" s="57">
        <v>9.75</v>
      </c>
      <c r="D83" s="57">
        <v>10</v>
      </c>
      <c r="E83" s="57">
        <v>11.63</v>
      </c>
      <c r="F83" s="57">
        <v>90.6</v>
      </c>
      <c r="G83" s="57">
        <v>53.4</v>
      </c>
    </row>
    <row r="84" spans="1:12" ht="15.75" x14ac:dyDescent="0.25">
      <c r="A84" s="52" t="s">
        <v>17</v>
      </c>
      <c r="B84" s="53" t="s">
        <v>94</v>
      </c>
      <c r="C84" s="55">
        <v>10.199999999999999</v>
      </c>
      <c r="D84" s="55">
        <v>7</v>
      </c>
      <c r="E84" s="55">
        <v>11.3</v>
      </c>
      <c r="F84" s="55">
        <v>53.7</v>
      </c>
      <c r="G84" s="55" t="s">
        <v>145</v>
      </c>
    </row>
    <row r="85" spans="1:12" ht="20.25" customHeight="1" x14ac:dyDescent="0.25">
      <c r="A85" s="52" t="s">
        <v>71</v>
      </c>
      <c r="B85" s="53" t="s">
        <v>93</v>
      </c>
      <c r="C85" s="55">
        <v>7.3</v>
      </c>
      <c r="D85" s="55">
        <v>9.1</v>
      </c>
      <c r="E85" s="55">
        <v>10.45</v>
      </c>
      <c r="F85" s="55">
        <v>31</v>
      </c>
      <c r="G85" s="55">
        <v>68</v>
      </c>
    </row>
    <row r="86" spans="1:12" ht="15.75" x14ac:dyDescent="0.25">
      <c r="A86" s="52" t="s">
        <v>59</v>
      </c>
      <c r="B86" s="53" t="s">
        <v>93</v>
      </c>
      <c r="C86" s="66">
        <v>8.5</v>
      </c>
      <c r="D86" s="66">
        <v>8.5</v>
      </c>
      <c r="E86" s="66">
        <v>8.5</v>
      </c>
      <c r="F86" s="66">
        <v>40</v>
      </c>
      <c r="G86" s="53" t="s">
        <v>145</v>
      </c>
    </row>
    <row r="87" spans="1:12" s="166" customFormat="1" ht="15.75" x14ac:dyDescent="0.25">
      <c r="A87" s="52" t="s">
        <v>42</v>
      </c>
      <c r="B87" s="53" t="s">
        <v>92</v>
      </c>
      <c r="C87" s="164">
        <v>6.1</v>
      </c>
      <c r="D87" s="164">
        <v>6</v>
      </c>
      <c r="E87" s="164">
        <v>8</v>
      </c>
      <c r="F87" s="164">
        <v>98</v>
      </c>
      <c r="G87" s="164">
        <v>100</v>
      </c>
      <c r="H87" s="102"/>
      <c r="I87" s="102"/>
      <c r="J87" s="102"/>
      <c r="K87" s="102"/>
      <c r="L87" s="102"/>
    </row>
    <row r="96" spans="1:12" ht="51.75" customHeight="1" x14ac:dyDescent="0.25">
      <c r="A96" s="161" t="s">
        <v>0</v>
      </c>
      <c r="B96" s="161"/>
    </row>
  </sheetData>
  <autoFilter ref="A2:G87">
    <sortState ref="A3:G87">
      <sortCondition descending="1" ref="E2:E87"/>
    </sortState>
  </autoFilter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77" activePane="bottomLeft" state="frozen"/>
      <selection pane="bottomLeft" activeCell="G3" sqref="G3"/>
    </sheetView>
  </sheetViews>
  <sheetFormatPr defaultColWidth="9.140625" defaultRowHeight="15" x14ac:dyDescent="0.25"/>
  <cols>
    <col min="1" max="1" width="25.140625" style="161" customWidth="1"/>
    <col min="2" max="2" width="8.42578125" style="108" customWidth="1"/>
    <col min="3" max="3" width="12.140625" style="102" customWidth="1"/>
    <col min="4" max="4" width="12.7109375" style="102" customWidth="1"/>
    <col min="5" max="5" width="17" style="102" customWidth="1"/>
    <col min="6" max="6" width="28.85546875" style="102" customWidth="1"/>
    <col min="7" max="7" width="20.42578125" style="102" customWidth="1"/>
    <col min="8" max="16384" width="9.140625" style="102"/>
  </cols>
  <sheetData>
    <row r="1" spans="1:7" ht="49.5" customHeight="1" x14ac:dyDescent="0.25">
      <c r="A1" s="214" t="s">
        <v>102</v>
      </c>
      <c r="B1" s="214"/>
      <c r="C1" s="214"/>
      <c r="D1" s="214"/>
      <c r="E1" s="214"/>
      <c r="F1" s="214"/>
      <c r="G1" s="214"/>
    </row>
    <row r="2" spans="1:7" s="109" customFormat="1" ht="157.5" x14ac:dyDescent="0.25">
      <c r="A2" s="95" t="s">
        <v>1</v>
      </c>
      <c r="B2" s="70" t="s">
        <v>2</v>
      </c>
      <c r="C2" s="70" t="s">
        <v>134</v>
      </c>
      <c r="D2" s="70" t="s">
        <v>135</v>
      </c>
      <c r="E2" s="70" t="s">
        <v>136</v>
      </c>
      <c r="F2" s="70" t="s">
        <v>137</v>
      </c>
      <c r="G2" s="70" t="s">
        <v>138</v>
      </c>
    </row>
    <row r="3" spans="1:7" ht="15.75" x14ac:dyDescent="0.25">
      <c r="A3" s="95" t="s">
        <v>7</v>
      </c>
      <c r="B3" s="96" t="s">
        <v>91</v>
      </c>
      <c r="C3" s="61" t="s">
        <v>142</v>
      </c>
      <c r="D3" s="61" t="s">
        <v>142</v>
      </c>
      <c r="E3" s="61" t="s">
        <v>142</v>
      </c>
      <c r="F3" s="61" t="s">
        <v>142</v>
      </c>
      <c r="G3" s="61" t="s">
        <v>142</v>
      </c>
    </row>
    <row r="4" spans="1:7" ht="15.75" x14ac:dyDescent="0.25">
      <c r="A4" s="95" t="s">
        <v>13</v>
      </c>
      <c r="B4" s="96" t="s">
        <v>93</v>
      </c>
      <c r="C4" s="59" t="s">
        <v>142</v>
      </c>
      <c r="D4" s="59" t="s">
        <v>142</v>
      </c>
      <c r="E4" s="59" t="s">
        <v>142</v>
      </c>
      <c r="F4" s="59" t="s">
        <v>142</v>
      </c>
      <c r="G4" s="59" t="s">
        <v>142</v>
      </c>
    </row>
    <row r="5" spans="1:7" ht="15.75" x14ac:dyDescent="0.25">
      <c r="A5" s="95" t="s">
        <v>19</v>
      </c>
      <c r="B5" s="96" t="s">
        <v>90</v>
      </c>
      <c r="C5" s="61" t="s">
        <v>142</v>
      </c>
      <c r="D5" s="61" t="s">
        <v>142</v>
      </c>
      <c r="E5" s="61" t="s">
        <v>142</v>
      </c>
      <c r="F5" s="61" t="s">
        <v>142</v>
      </c>
      <c r="G5" s="61" t="s">
        <v>142</v>
      </c>
    </row>
    <row r="6" spans="1:7" ht="15.75" x14ac:dyDescent="0.25">
      <c r="A6" s="95" t="s">
        <v>20</v>
      </c>
      <c r="B6" s="96" t="s">
        <v>93</v>
      </c>
      <c r="C6" s="61" t="s">
        <v>142</v>
      </c>
      <c r="D6" s="61" t="s">
        <v>142</v>
      </c>
      <c r="E6" s="61" t="s">
        <v>142</v>
      </c>
      <c r="F6" s="61" t="s">
        <v>142</v>
      </c>
      <c r="G6" s="61" t="s">
        <v>142</v>
      </c>
    </row>
    <row r="7" spans="1:7" ht="15.75" x14ac:dyDescent="0.25">
      <c r="A7" s="95" t="s">
        <v>21</v>
      </c>
      <c r="B7" s="96" t="s">
        <v>94</v>
      </c>
      <c r="C7" s="61" t="s">
        <v>142</v>
      </c>
      <c r="D7" s="61" t="s">
        <v>142</v>
      </c>
      <c r="E7" s="61" t="s">
        <v>142</v>
      </c>
      <c r="F7" s="61" t="s">
        <v>142</v>
      </c>
      <c r="G7" s="61" t="s">
        <v>142</v>
      </c>
    </row>
    <row r="8" spans="1:7" ht="15.75" x14ac:dyDescent="0.25">
      <c r="A8" s="169" t="s">
        <v>22</v>
      </c>
      <c r="B8" s="170" t="s">
        <v>89</v>
      </c>
      <c r="C8" s="80" t="s">
        <v>142</v>
      </c>
      <c r="D8" s="80" t="s">
        <v>142</v>
      </c>
      <c r="E8" s="80" t="s">
        <v>142</v>
      </c>
      <c r="F8" s="80" t="s">
        <v>142</v>
      </c>
      <c r="G8" s="80" t="s">
        <v>142</v>
      </c>
    </row>
    <row r="9" spans="1:7" ht="33" customHeight="1" x14ac:dyDescent="0.25">
      <c r="A9" s="95" t="s">
        <v>25</v>
      </c>
      <c r="B9" s="96" t="s">
        <v>88</v>
      </c>
      <c r="C9" s="70" t="s">
        <v>142</v>
      </c>
      <c r="D9" s="70" t="s">
        <v>142</v>
      </c>
      <c r="E9" s="70" t="s">
        <v>142</v>
      </c>
      <c r="F9" s="70" t="s">
        <v>142</v>
      </c>
      <c r="G9" s="70" t="s">
        <v>142</v>
      </c>
    </row>
    <row r="10" spans="1:7" ht="15.75" x14ac:dyDescent="0.25">
      <c r="A10" s="171" t="s">
        <v>27</v>
      </c>
      <c r="B10" s="172" t="s">
        <v>90</v>
      </c>
      <c r="C10" s="70" t="s">
        <v>142</v>
      </c>
      <c r="D10" s="70" t="s">
        <v>142</v>
      </c>
      <c r="E10" s="70" t="s">
        <v>142</v>
      </c>
      <c r="F10" s="70" t="s">
        <v>142</v>
      </c>
      <c r="G10" s="70" t="s">
        <v>142</v>
      </c>
    </row>
    <row r="11" spans="1:7" ht="15.75" x14ac:dyDescent="0.25">
      <c r="A11" s="95" t="s">
        <v>29</v>
      </c>
      <c r="B11" s="96" t="s">
        <v>91</v>
      </c>
      <c r="C11" s="70" t="s">
        <v>142</v>
      </c>
      <c r="D11" s="70" t="s">
        <v>142</v>
      </c>
      <c r="E11" s="70" t="s">
        <v>142</v>
      </c>
      <c r="F11" s="70" t="s">
        <v>142</v>
      </c>
      <c r="G11" s="70" t="s">
        <v>142</v>
      </c>
    </row>
    <row r="12" spans="1:7" ht="18.75" customHeight="1" x14ac:dyDescent="0.25">
      <c r="A12" s="95" t="s">
        <v>31</v>
      </c>
      <c r="B12" s="96" t="s">
        <v>92</v>
      </c>
      <c r="C12" s="85" t="s">
        <v>142</v>
      </c>
      <c r="D12" s="85" t="s">
        <v>142</v>
      </c>
      <c r="E12" s="85" t="s">
        <v>142</v>
      </c>
      <c r="F12" s="85" t="s">
        <v>142</v>
      </c>
      <c r="G12" s="85" t="s">
        <v>142</v>
      </c>
    </row>
    <row r="13" spans="1:7" ht="15.75" x14ac:dyDescent="0.25">
      <c r="A13" s="95" t="s">
        <v>39</v>
      </c>
      <c r="B13" s="96" t="s">
        <v>91</v>
      </c>
      <c r="C13" s="70" t="s">
        <v>142</v>
      </c>
      <c r="D13" s="70" t="s">
        <v>142</v>
      </c>
      <c r="E13" s="70" t="s">
        <v>142</v>
      </c>
      <c r="F13" s="70" t="s">
        <v>142</v>
      </c>
      <c r="G13" s="70" t="s">
        <v>142</v>
      </c>
    </row>
    <row r="14" spans="1:7" ht="15.75" x14ac:dyDescent="0.25">
      <c r="A14" s="95" t="s">
        <v>46</v>
      </c>
      <c r="B14" s="96" t="s">
        <v>91</v>
      </c>
      <c r="C14" s="70" t="s">
        <v>142</v>
      </c>
      <c r="D14" s="70" t="s">
        <v>142</v>
      </c>
      <c r="E14" s="70" t="s">
        <v>142</v>
      </c>
      <c r="F14" s="70" t="s">
        <v>142</v>
      </c>
      <c r="G14" s="70" t="s">
        <v>142</v>
      </c>
    </row>
    <row r="15" spans="1:7" ht="15.75" x14ac:dyDescent="0.25">
      <c r="A15" s="95" t="s">
        <v>50</v>
      </c>
      <c r="B15" s="96" t="s">
        <v>89</v>
      </c>
      <c r="C15" s="70" t="s">
        <v>142</v>
      </c>
      <c r="D15" s="70" t="s">
        <v>142</v>
      </c>
      <c r="E15" s="70" t="s">
        <v>142</v>
      </c>
      <c r="F15" s="70" t="s">
        <v>142</v>
      </c>
      <c r="G15" s="70" t="s">
        <v>142</v>
      </c>
    </row>
    <row r="16" spans="1:7" ht="15.75" x14ac:dyDescent="0.25">
      <c r="A16" s="95" t="s">
        <v>52</v>
      </c>
      <c r="B16" s="96" t="s">
        <v>92</v>
      </c>
      <c r="C16" s="70" t="s">
        <v>142</v>
      </c>
      <c r="D16" s="70" t="s">
        <v>142</v>
      </c>
      <c r="E16" s="70" t="s">
        <v>142</v>
      </c>
      <c r="F16" s="70" t="s">
        <v>142</v>
      </c>
      <c r="G16" s="70" t="s">
        <v>142</v>
      </c>
    </row>
    <row r="17" spans="1:7" ht="15.75" x14ac:dyDescent="0.25">
      <c r="A17" s="95" t="s">
        <v>53</v>
      </c>
      <c r="B17" s="96" t="s">
        <v>93</v>
      </c>
      <c r="C17" s="70" t="s">
        <v>142</v>
      </c>
      <c r="D17" s="70" t="s">
        <v>142</v>
      </c>
      <c r="E17" s="70" t="s">
        <v>142</v>
      </c>
      <c r="F17" s="70" t="s">
        <v>142</v>
      </c>
      <c r="G17" s="70" t="s">
        <v>142</v>
      </c>
    </row>
    <row r="18" spans="1:7" ht="15.75" x14ac:dyDescent="0.25">
      <c r="A18" s="95" t="s">
        <v>56</v>
      </c>
      <c r="B18" s="96" t="s">
        <v>90</v>
      </c>
      <c r="C18" s="61" t="s">
        <v>142</v>
      </c>
      <c r="D18" s="61" t="s">
        <v>142</v>
      </c>
      <c r="E18" s="61" t="s">
        <v>142</v>
      </c>
      <c r="F18" s="61" t="s">
        <v>142</v>
      </c>
      <c r="G18" s="70" t="s">
        <v>142</v>
      </c>
    </row>
    <row r="19" spans="1:7" ht="15.75" x14ac:dyDescent="0.25">
      <c r="A19" s="95" t="s">
        <v>58</v>
      </c>
      <c r="B19" s="96" t="s">
        <v>88</v>
      </c>
      <c r="C19" s="70" t="s">
        <v>142</v>
      </c>
      <c r="D19" s="70" t="s">
        <v>142</v>
      </c>
      <c r="E19" s="70" t="s">
        <v>142</v>
      </c>
      <c r="F19" s="70" t="s">
        <v>142</v>
      </c>
      <c r="G19" s="70" t="s">
        <v>142</v>
      </c>
    </row>
    <row r="20" spans="1:7" ht="15.75" x14ac:dyDescent="0.25">
      <c r="A20" s="95" t="s">
        <v>59</v>
      </c>
      <c r="B20" s="96" t="s">
        <v>93</v>
      </c>
      <c r="C20" s="61" t="s">
        <v>142</v>
      </c>
      <c r="D20" s="61" t="s">
        <v>142</v>
      </c>
      <c r="E20" s="61" t="s">
        <v>142</v>
      </c>
      <c r="F20" s="61" t="s">
        <v>142</v>
      </c>
      <c r="G20" s="70" t="s">
        <v>142</v>
      </c>
    </row>
    <row r="21" spans="1:7" ht="15.75" x14ac:dyDescent="0.25">
      <c r="A21" s="95" t="s">
        <v>60</v>
      </c>
      <c r="B21" s="96" t="s">
        <v>92</v>
      </c>
      <c r="C21" s="70" t="s">
        <v>142</v>
      </c>
      <c r="D21" s="70" t="s">
        <v>142</v>
      </c>
      <c r="E21" s="80" t="s">
        <v>142</v>
      </c>
      <c r="F21" s="80" t="s">
        <v>142</v>
      </c>
      <c r="G21" s="70" t="s">
        <v>142</v>
      </c>
    </row>
    <row r="22" spans="1:7" ht="15.75" x14ac:dyDescent="0.25">
      <c r="A22" s="95" t="s">
        <v>63</v>
      </c>
      <c r="B22" s="96" t="s">
        <v>90</v>
      </c>
      <c r="C22" s="70" t="s">
        <v>142</v>
      </c>
      <c r="D22" s="70" t="s">
        <v>142</v>
      </c>
      <c r="E22" s="70" t="s">
        <v>142</v>
      </c>
      <c r="F22" s="70" t="s">
        <v>142</v>
      </c>
      <c r="G22" s="70" t="s">
        <v>142</v>
      </c>
    </row>
    <row r="23" spans="1:7" ht="33.75" customHeight="1" x14ac:dyDescent="0.25">
      <c r="A23" s="95" t="s">
        <v>65</v>
      </c>
      <c r="B23" s="96" t="s">
        <v>88</v>
      </c>
      <c r="C23" s="70">
        <v>13.6</v>
      </c>
      <c r="D23" s="70">
        <v>18.7</v>
      </c>
      <c r="E23" s="70" t="s">
        <v>142</v>
      </c>
      <c r="F23" s="70">
        <v>53.7</v>
      </c>
      <c r="G23" s="70">
        <v>60</v>
      </c>
    </row>
    <row r="24" spans="1:7" ht="31.5" x14ac:dyDescent="0.25">
      <c r="A24" s="95" t="s">
        <v>66</v>
      </c>
      <c r="B24" s="96" t="s">
        <v>94</v>
      </c>
      <c r="C24" s="70" t="s">
        <v>142</v>
      </c>
      <c r="D24" s="70" t="s">
        <v>142</v>
      </c>
      <c r="E24" s="70" t="s">
        <v>142</v>
      </c>
      <c r="F24" s="70" t="s">
        <v>142</v>
      </c>
      <c r="G24" s="70" t="s">
        <v>142</v>
      </c>
    </row>
    <row r="25" spans="1:7" ht="15.75" x14ac:dyDescent="0.25">
      <c r="A25" s="95" t="s">
        <v>67</v>
      </c>
      <c r="B25" s="96" t="s">
        <v>93</v>
      </c>
      <c r="C25" s="70" t="s">
        <v>142</v>
      </c>
      <c r="D25" s="70" t="s">
        <v>142</v>
      </c>
      <c r="E25" s="70" t="s">
        <v>142</v>
      </c>
      <c r="F25" s="70" t="s">
        <v>142</v>
      </c>
      <c r="G25" s="70" t="s">
        <v>142</v>
      </c>
    </row>
    <row r="26" spans="1:7" ht="15.75" x14ac:dyDescent="0.25">
      <c r="A26" s="95" t="s">
        <v>68</v>
      </c>
      <c r="B26" s="96" t="s">
        <v>94</v>
      </c>
      <c r="C26" s="70" t="s">
        <v>142</v>
      </c>
      <c r="D26" s="70" t="s">
        <v>142</v>
      </c>
      <c r="E26" s="70" t="s">
        <v>142</v>
      </c>
      <c r="F26" s="70">
        <v>64.3</v>
      </c>
      <c r="G26" s="87">
        <v>84.91</v>
      </c>
    </row>
    <row r="27" spans="1:7" ht="15.75" x14ac:dyDescent="0.25">
      <c r="A27" s="95" t="s">
        <v>70</v>
      </c>
      <c r="B27" s="96" t="s">
        <v>92</v>
      </c>
      <c r="C27" s="70" t="s">
        <v>142</v>
      </c>
      <c r="D27" s="70" t="s">
        <v>142</v>
      </c>
      <c r="E27" s="70" t="s">
        <v>142</v>
      </c>
      <c r="F27" s="70" t="s">
        <v>142</v>
      </c>
      <c r="G27" s="70" t="s">
        <v>142</v>
      </c>
    </row>
    <row r="28" spans="1:7" ht="15.75" x14ac:dyDescent="0.25">
      <c r="A28" s="95" t="s">
        <v>72</v>
      </c>
      <c r="B28" s="96" t="s">
        <v>89</v>
      </c>
      <c r="C28" s="70" t="s">
        <v>142</v>
      </c>
      <c r="D28" s="70" t="s">
        <v>142</v>
      </c>
      <c r="E28" s="70" t="s">
        <v>142</v>
      </c>
      <c r="F28" s="70" t="s">
        <v>142</v>
      </c>
      <c r="G28" s="70" t="s">
        <v>142</v>
      </c>
    </row>
    <row r="29" spans="1:7" ht="15.75" x14ac:dyDescent="0.25">
      <c r="A29" s="95" t="s">
        <v>76</v>
      </c>
      <c r="B29" s="96" t="s">
        <v>92</v>
      </c>
      <c r="C29" s="70" t="s">
        <v>142</v>
      </c>
      <c r="D29" s="70" t="s">
        <v>142</v>
      </c>
      <c r="E29" s="70" t="s">
        <v>142</v>
      </c>
      <c r="F29" s="70" t="s">
        <v>142</v>
      </c>
      <c r="G29" s="70" t="s">
        <v>142</v>
      </c>
    </row>
    <row r="30" spans="1:7" ht="15.75" x14ac:dyDescent="0.25">
      <c r="A30" s="95" t="s">
        <v>77</v>
      </c>
      <c r="B30" s="96" t="s">
        <v>92</v>
      </c>
      <c r="C30" s="70" t="s">
        <v>142</v>
      </c>
      <c r="D30" s="70" t="s">
        <v>142</v>
      </c>
      <c r="E30" s="70" t="s">
        <v>142</v>
      </c>
      <c r="F30" s="70" t="s">
        <v>142</v>
      </c>
      <c r="G30" s="70" t="s">
        <v>142</v>
      </c>
    </row>
    <row r="31" spans="1:7" ht="15.75" x14ac:dyDescent="0.25">
      <c r="A31" s="95" t="s">
        <v>79</v>
      </c>
      <c r="B31" s="96" t="s">
        <v>89</v>
      </c>
      <c r="C31" s="83" t="s">
        <v>142</v>
      </c>
      <c r="D31" s="61" t="s">
        <v>142</v>
      </c>
      <c r="E31" s="70" t="s">
        <v>142</v>
      </c>
      <c r="F31" s="70" t="s">
        <v>142</v>
      </c>
      <c r="G31" s="70" t="s">
        <v>142</v>
      </c>
    </row>
    <row r="32" spans="1:7" ht="15.75" x14ac:dyDescent="0.25">
      <c r="A32" s="95" t="s">
        <v>82</v>
      </c>
      <c r="B32" s="96" t="s">
        <v>94</v>
      </c>
      <c r="C32" s="70" t="s">
        <v>142</v>
      </c>
      <c r="D32" s="70" t="s">
        <v>142</v>
      </c>
      <c r="E32" s="61" t="s">
        <v>142</v>
      </c>
      <c r="F32" s="61" t="s">
        <v>142</v>
      </c>
      <c r="G32" s="70" t="s">
        <v>142</v>
      </c>
    </row>
    <row r="33" spans="1:7" ht="31.5" x14ac:dyDescent="0.25">
      <c r="A33" s="95" t="s">
        <v>86</v>
      </c>
      <c r="B33" s="96" t="s">
        <v>96</v>
      </c>
      <c r="C33" s="70" t="s">
        <v>142</v>
      </c>
      <c r="D33" s="70" t="s">
        <v>142</v>
      </c>
      <c r="E33" s="70" t="s">
        <v>142</v>
      </c>
      <c r="F33" s="70" t="s">
        <v>142</v>
      </c>
      <c r="G33" s="70" t="s">
        <v>142</v>
      </c>
    </row>
    <row r="34" spans="1:7" ht="15.75" x14ac:dyDescent="0.25">
      <c r="A34" s="95" t="s">
        <v>3</v>
      </c>
      <c r="B34" s="96" t="s">
        <v>88</v>
      </c>
      <c r="C34" s="61">
        <v>100</v>
      </c>
      <c r="D34" s="62">
        <v>100</v>
      </c>
      <c r="E34" s="62">
        <v>100</v>
      </c>
      <c r="F34" s="62">
        <v>55.6</v>
      </c>
      <c r="G34" s="62">
        <v>51.9</v>
      </c>
    </row>
    <row r="35" spans="1:7" ht="15.75" x14ac:dyDescent="0.25">
      <c r="A35" s="95" t="s">
        <v>5</v>
      </c>
      <c r="B35" s="96" t="s">
        <v>89</v>
      </c>
      <c r="C35" s="61">
        <v>100</v>
      </c>
      <c r="D35" s="61">
        <v>100</v>
      </c>
      <c r="E35" s="61">
        <v>100</v>
      </c>
      <c r="F35" s="61">
        <v>57.6</v>
      </c>
      <c r="G35" s="61">
        <v>78</v>
      </c>
    </row>
    <row r="36" spans="1:7" ht="15.75" x14ac:dyDescent="0.25">
      <c r="A36" s="95" t="s">
        <v>17</v>
      </c>
      <c r="B36" s="96" t="s">
        <v>94</v>
      </c>
      <c r="C36" s="55">
        <v>99</v>
      </c>
      <c r="D36" s="55">
        <v>99.5</v>
      </c>
      <c r="E36" s="55">
        <v>99.5</v>
      </c>
      <c r="F36" s="55">
        <v>46.9</v>
      </c>
      <c r="G36" s="121" t="s">
        <v>145</v>
      </c>
    </row>
    <row r="37" spans="1:7" ht="15.75" x14ac:dyDescent="0.25">
      <c r="A37" s="95" t="s">
        <v>30</v>
      </c>
      <c r="B37" s="96" t="s">
        <v>89</v>
      </c>
      <c r="C37" s="70">
        <v>99.1</v>
      </c>
      <c r="D37" s="70">
        <v>99.15</v>
      </c>
      <c r="E37" s="70">
        <v>99.15</v>
      </c>
      <c r="F37" s="70">
        <v>78.2</v>
      </c>
      <c r="G37" s="87">
        <v>91.3</v>
      </c>
    </row>
    <row r="38" spans="1:7" ht="15.75" x14ac:dyDescent="0.25">
      <c r="A38" s="95" t="s">
        <v>8</v>
      </c>
      <c r="B38" s="96" t="s">
        <v>88</v>
      </c>
      <c r="C38" s="61">
        <v>95.6</v>
      </c>
      <c r="D38" s="61">
        <v>98.5</v>
      </c>
      <c r="E38" s="61">
        <v>98.6</v>
      </c>
      <c r="F38" s="62">
        <v>41.9</v>
      </c>
      <c r="G38" s="62">
        <v>40.1</v>
      </c>
    </row>
    <row r="39" spans="1:7" ht="31.5" x14ac:dyDescent="0.25">
      <c r="A39" s="95" t="s">
        <v>23</v>
      </c>
      <c r="B39" s="96" t="s">
        <v>94</v>
      </c>
      <c r="C39" s="61">
        <v>91</v>
      </c>
      <c r="D39" s="61">
        <v>92</v>
      </c>
      <c r="E39" s="61">
        <v>98.4</v>
      </c>
      <c r="F39" s="59">
        <v>66.7</v>
      </c>
      <c r="G39" s="59">
        <v>81</v>
      </c>
    </row>
    <row r="40" spans="1:7" ht="15.75" x14ac:dyDescent="0.25">
      <c r="A40" s="95" t="s">
        <v>57</v>
      </c>
      <c r="B40" s="96" t="s">
        <v>91</v>
      </c>
      <c r="C40" s="97">
        <v>75</v>
      </c>
      <c r="D40" s="97">
        <v>90</v>
      </c>
      <c r="E40" s="97">
        <v>97</v>
      </c>
      <c r="F40" s="180">
        <v>72.3</v>
      </c>
      <c r="G40" s="70" t="s">
        <v>145</v>
      </c>
    </row>
    <row r="41" spans="1:7" ht="15.75" x14ac:dyDescent="0.25">
      <c r="A41" s="95" t="s">
        <v>14</v>
      </c>
      <c r="B41" s="96" t="s">
        <v>88</v>
      </c>
      <c r="C41" s="61">
        <v>97</v>
      </c>
      <c r="D41" s="61">
        <v>89.2</v>
      </c>
      <c r="E41" s="61">
        <v>96</v>
      </c>
      <c r="F41" s="61">
        <v>50.1</v>
      </c>
      <c r="G41" s="62">
        <v>84.1</v>
      </c>
    </row>
    <row r="42" spans="1:7" ht="15.75" x14ac:dyDescent="0.25">
      <c r="A42" s="95" t="s">
        <v>37</v>
      </c>
      <c r="B42" s="96" t="s">
        <v>96</v>
      </c>
      <c r="C42" s="70">
        <v>95.5</v>
      </c>
      <c r="D42" s="70">
        <v>96</v>
      </c>
      <c r="E42" s="70">
        <v>96</v>
      </c>
      <c r="F42" s="70">
        <v>42.6</v>
      </c>
      <c r="G42" s="70">
        <v>54.8</v>
      </c>
    </row>
    <row r="43" spans="1:7" ht="15.75" x14ac:dyDescent="0.25">
      <c r="A43" s="169" t="s">
        <v>43</v>
      </c>
      <c r="B43" s="96" t="s">
        <v>92</v>
      </c>
      <c r="C43" s="61">
        <v>86</v>
      </c>
      <c r="D43" s="61">
        <v>87</v>
      </c>
      <c r="E43" s="61">
        <v>96</v>
      </c>
      <c r="F43" s="61">
        <v>66</v>
      </c>
      <c r="G43" s="61">
        <v>100</v>
      </c>
    </row>
    <row r="44" spans="1:7" ht="15.75" x14ac:dyDescent="0.25">
      <c r="A44" s="95" t="s">
        <v>16</v>
      </c>
      <c r="B44" s="96" t="s">
        <v>93</v>
      </c>
      <c r="C44" s="61">
        <v>95.2</v>
      </c>
      <c r="D44" s="61">
        <v>95.3</v>
      </c>
      <c r="E44" s="61">
        <v>95.3</v>
      </c>
      <c r="F44" s="61">
        <v>84.9</v>
      </c>
      <c r="G44" s="61">
        <v>90.7</v>
      </c>
    </row>
    <row r="45" spans="1:7" ht="15.75" x14ac:dyDescent="0.25">
      <c r="A45" s="95" t="s">
        <v>81</v>
      </c>
      <c r="B45" s="96" t="s">
        <v>96</v>
      </c>
      <c r="C45" s="61">
        <v>93.2</v>
      </c>
      <c r="D45" s="61">
        <v>93.2</v>
      </c>
      <c r="E45" s="61">
        <v>95.1</v>
      </c>
      <c r="F45" s="175">
        <v>52.7</v>
      </c>
      <c r="G45" s="83">
        <v>51.5</v>
      </c>
    </row>
    <row r="46" spans="1:7" ht="15.75" x14ac:dyDescent="0.25">
      <c r="A46" s="95" t="s">
        <v>26</v>
      </c>
      <c r="B46" s="96" t="s">
        <v>93</v>
      </c>
      <c r="C46" s="61">
        <v>92</v>
      </c>
      <c r="D46" s="61">
        <v>94</v>
      </c>
      <c r="E46" s="61">
        <v>94</v>
      </c>
      <c r="F46" s="61">
        <v>44.57</v>
      </c>
      <c r="G46" s="62">
        <v>100</v>
      </c>
    </row>
    <row r="47" spans="1:7" ht="31.5" x14ac:dyDescent="0.25">
      <c r="A47" s="95" t="s">
        <v>18</v>
      </c>
      <c r="B47" s="96" t="s">
        <v>90</v>
      </c>
      <c r="C47" s="61">
        <v>93.3</v>
      </c>
      <c r="D47" s="61">
        <v>93.3</v>
      </c>
      <c r="E47" s="61">
        <v>93.3</v>
      </c>
      <c r="F47" s="61">
        <v>38.1</v>
      </c>
      <c r="G47" s="62">
        <v>14</v>
      </c>
    </row>
    <row r="48" spans="1:7" ht="15.75" x14ac:dyDescent="0.25">
      <c r="A48" s="95" t="s">
        <v>61</v>
      </c>
      <c r="B48" s="96" t="s">
        <v>91</v>
      </c>
      <c r="C48" s="80">
        <v>93</v>
      </c>
      <c r="D48" s="80">
        <v>93</v>
      </c>
      <c r="E48" s="70">
        <v>93</v>
      </c>
      <c r="F48" s="87">
        <v>26.6</v>
      </c>
      <c r="G48" s="87">
        <v>29.6</v>
      </c>
    </row>
    <row r="49" spans="1:7" ht="31.5" x14ac:dyDescent="0.25">
      <c r="A49" s="95" t="s">
        <v>28</v>
      </c>
      <c r="B49" s="96" t="s">
        <v>94</v>
      </c>
      <c r="C49" s="61">
        <v>85</v>
      </c>
      <c r="D49" s="61">
        <v>90</v>
      </c>
      <c r="E49" s="61">
        <v>90</v>
      </c>
      <c r="F49" s="61">
        <v>48</v>
      </c>
      <c r="G49" s="62">
        <v>49</v>
      </c>
    </row>
    <row r="50" spans="1:7" ht="15.75" x14ac:dyDescent="0.25">
      <c r="A50" s="95" t="s">
        <v>38</v>
      </c>
      <c r="B50" s="96" t="s">
        <v>93</v>
      </c>
      <c r="C50" s="80">
        <v>89</v>
      </c>
      <c r="D50" s="80">
        <v>88</v>
      </c>
      <c r="E50" s="80">
        <v>89</v>
      </c>
      <c r="F50" s="80">
        <v>27.4</v>
      </c>
      <c r="G50" s="87">
        <v>60.5</v>
      </c>
    </row>
    <row r="51" spans="1:7" ht="15.75" x14ac:dyDescent="0.25">
      <c r="A51" s="95" t="s">
        <v>32</v>
      </c>
      <c r="B51" s="96" t="s">
        <v>91</v>
      </c>
      <c r="C51" s="61">
        <v>85.2</v>
      </c>
      <c r="D51" s="83">
        <v>86</v>
      </c>
      <c r="E51" s="83">
        <v>88.4</v>
      </c>
      <c r="F51" s="175">
        <f>(53.02+36+50.31)/3</f>
        <v>46.443333333333335</v>
      </c>
      <c r="G51" s="62">
        <f>90.9</f>
        <v>90.9</v>
      </c>
    </row>
    <row r="52" spans="1:7" ht="15.75" x14ac:dyDescent="0.25">
      <c r="A52" s="95" t="s">
        <v>51</v>
      </c>
      <c r="B52" s="96" t="s">
        <v>89</v>
      </c>
      <c r="C52" s="61">
        <v>83</v>
      </c>
      <c r="D52" s="61">
        <v>84</v>
      </c>
      <c r="E52" s="62">
        <v>88</v>
      </c>
      <c r="F52" s="62">
        <v>40.5</v>
      </c>
      <c r="G52" s="62">
        <v>47.3</v>
      </c>
    </row>
    <row r="53" spans="1:7" ht="31.5" x14ac:dyDescent="0.25">
      <c r="A53" s="95" t="s">
        <v>12</v>
      </c>
      <c r="B53" s="96" t="s">
        <v>90</v>
      </c>
      <c r="C53" s="61">
        <v>86.5</v>
      </c>
      <c r="D53" s="61">
        <v>87.7</v>
      </c>
      <c r="E53" s="61">
        <v>87.7</v>
      </c>
      <c r="F53" s="61">
        <v>35.5</v>
      </c>
      <c r="G53" s="70" t="s">
        <v>144</v>
      </c>
    </row>
    <row r="54" spans="1:7" ht="15.75" x14ac:dyDescent="0.25">
      <c r="A54" s="95" t="s">
        <v>34</v>
      </c>
      <c r="B54" s="96" t="s">
        <v>88</v>
      </c>
      <c r="C54" s="61">
        <v>87.2</v>
      </c>
      <c r="D54" s="61">
        <v>87.3</v>
      </c>
      <c r="E54" s="61">
        <v>87.38</v>
      </c>
      <c r="F54" s="61">
        <v>92.76</v>
      </c>
      <c r="G54" s="62">
        <v>75.260000000000005</v>
      </c>
    </row>
    <row r="55" spans="1:7" ht="15.75" x14ac:dyDescent="0.25">
      <c r="A55" s="95" t="s">
        <v>45</v>
      </c>
      <c r="B55" s="96" t="s">
        <v>93</v>
      </c>
      <c r="C55" s="62">
        <v>85.3</v>
      </c>
      <c r="D55" s="179">
        <v>86</v>
      </c>
      <c r="E55" s="98">
        <v>86.1</v>
      </c>
      <c r="F55" s="61">
        <v>56</v>
      </c>
      <c r="G55" s="62">
        <v>42</v>
      </c>
    </row>
    <row r="56" spans="1:7" ht="15.75" x14ac:dyDescent="0.25">
      <c r="A56" s="95" t="s">
        <v>6</v>
      </c>
      <c r="B56" s="96" t="s">
        <v>90</v>
      </c>
      <c r="C56" s="61">
        <v>50</v>
      </c>
      <c r="D56" s="61">
        <v>60</v>
      </c>
      <c r="E56" s="61">
        <v>86</v>
      </c>
      <c r="F56" s="61">
        <v>39.9</v>
      </c>
      <c r="G56" s="62">
        <v>32.700000000000003</v>
      </c>
    </row>
    <row r="57" spans="1:7" ht="15.75" x14ac:dyDescent="0.25">
      <c r="A57" s="95" t="s">
        <v>10</v>
      </c>
      <c r="B57" s="96" t="s">
        <v>93</v>
      </c>
      <c r="C57" s="80">
        <v>83.5</v>
      </c>
      <c r="D57" s="80">
        <v>85</v>
      </c>
      <c r="E57" s="80">
        <v>86</v>
      </c>
      <c r="F57" s="70">
        <v>66.7</v>
      </c>
      <c r="G57" s="87">
        <v>81.8</v>
      </c>
    </row>
    <row r="58" spans="1:7" ht="15.75" x14ac:dyDescent="0.25">
      <c r="A58" s="95" t="s">
        <v>42</v>
      </c>
      <c r="B58" s="96" t="s">
        <v>92</v>
      </c>
      <c r="C58" s="176">
        <v>90</v>
      </c>
      <c r="D58" s="176">
        <v>90</v>
      </c>
      <c r="E58" s="176">
        <v>86</v>
      </c>
      <c r="F58" s="176">
        <v>92.5</v>
      </c>
      <c r="G58" s="176">
        <v>95</v>
      </c>
    </row>
    <row r="59" spans="1:7" ht="15.75" x14ac:dyDescent="0.25">
      <c r="A59" s="95" t="s">
        <v>35</v>
      </c>
      <c r="B59" s="96" t="s">
        <v>89</v>
      </c>
      <c r="C59" s="61">
        <v>86</v>
      </c>
      <c r="D59" s="61">
        <v>88</v>
      </c>
      <c r="E59" s="61">
        <v>85.6</v>
      </c>
      <c r="F59" s="61" t="s">
        <v>145</v>
      </c>
      <c r="G59" s="61" t="s">
        <v>145</v>
      </c>
    </row>
    <row r="60" spans="1:7" ht="15.75" x14ac:dyDescent="0.25">
      <c r="A60" s="95" t="s">
        <v>73</v>
      </c>
      <c r="B60" s="96" t="s">
        <v>93</v>
      </c>
      <c r="C60" s="59">
        <v>85</v>
      </c>
      <c r="D60" s="59">
        <v>85</v>
      </c>
      <c r="E60" s="59">
        <v>85</v>
      </c>
      <c r="F60" s="59">
        <v>52</v>
      </c>
      <c r="G60" s="59">
        <v>51</v>
      </c>
    </row>
    <row r="61" spans="1:7" ht="31.5" x14ac:dyDescent="0.25">
      <c r="A61" s="95" t="s">
        <v>47</v>
      </c>
      <c r="B61" s="96" t="s">
        <v>91</v>
      </c>
      <c r="C61" s="70">
        <v>96</v>
      </c>
      <c r="D61" s="70">
        <v>81.2</v>
      </c>
      <c r="E61" s="70">
        <v>84.6</v>
      </c>
      <c r="F61" s="70">
        <f>50+32+42/3</f>
        <v>96</v>
      </c>
      <c r="G61" s="87">
        <v>50</v>
      </c>
    </row>
    <row r="62" spans="1:7" ht="31.5" x14ac:dyDescent="0.25">
      <c r="A62" s="95" t="s">
        <v>9</v>
      </c>
      <c r="B62" s="96" t="s">
        <v>92</v>
      </c>
      <c r="C62" s="80">
        <v>83</v>
      </c>
      <c r="D62" s="80">
        <v>84</v>
      </c>
      <c r="E62" s="80">
        <v>84</v>
      </c>
      <c r="F62" s="85">
        <v>74.3</v>
      </c>
      <c r="G62" s="85">
        <v>62.7</v>
      </c>
    </row>
    <row r="63" spans="1:7" ht="15.75" x14ac:dyDescent="0.25">
      <c r="A63" s="95" t="s">
        <v>55</v>
      </c>
      <c r="B63" s="96" t="s">
        <v>92</v>
      </c>
      <c r="C63" s="55">
        <v>81.5</v>
      </c>
      <c r="D63" s="55">
        <v>82</v>
      </c>
      <c r="E63" s="55">
        <v>82</v>
      </c>
      <c r="F63" s="66">
        <v>50.6</v>
      </c>
      <c r="G63" s="66">
        <v>63.7</v>
      </c>
    </row>
    <row r="64" spans="1:7" ht="15.75" x14ac:dyDescent="0.25">
      <c r="A64" s="95" t="s">
        <v>71</v>
      </c>
      <c r="B64" s="96" t="s">
        <v>93</v>
      </c>
      <c r="C64" s="61">
        <v>84</v>
      </c>
      <c r="D64" s="61">
        <v>85</v>
      </c>
      <c r="E64" s="61">
        <v>82</v>
      </c>
      <c r="F64" s="61">
        <v>24</v>
      </c>
      <c r="G64" s="61">
        <v>68</v>
      </c>
    </row>
    <row r="65" spans="1:7" ht="15.75" x14ac:dyDescent="0.25">
      <c r="A65" s="95" t="s">
        <v>74</v>
      </c>
      <c r="B65" s="96" t="s">
        <v>89</v>
      </c>
      <c r="C65" s="61">
        <v>78</v>
      </c>
      <c r="D65" s="61">
        <v>79</v>
      </c>
      <c r="E65" s="61">
        <v>81</v>
      </c>
      <c r="F65" s="85" t="s">
        <v>145</v>
      </c>
      <c r="G65" s="85" t="s">
        <v>145</v>
      </c>
    </row>
    <row r="66" spans="1:7" ht="15.75" x14ac:dyDescent="0.25">
      <c r="A66" s="95" t="s">
        <v>54</v>
      </c>
      <c r="B66" s="96" t="s">
        <v>92</v>
      </c>
      <c r="C66" s="70">
        <v>80</v>
      </c>
      <c r="D66" s="70">
        <v>70</v>
      </c>
      <c r="E66" s="70">
        <v>80</v>
      </c>
      <c r="F66" s="70">
        <v>67.8</v>
      </c>
      <c r="G66" s="70">
        <v>80.3</v>
      </c>
    </row>
    <row r="67" spans="1:7" ht="24.75" customHeight="1" x14ac:dyDescent="0.25">
      <c r="A67" s="95" t="s">
        <v>64</v>
      </c>
      <c r="B67" s="96" t="s">
        <v>96</v>
      </c>
      <c r="C67" s="70">
        <v>75</v>
      </c>
      <c r="D67" s="70">
        <v>78</v>
      </c>
      <c r="E67" s="70">
        <v>80</v>
      </c>
      <c r="F67" s="80">
        <v>60.3</v>
      </c>
      <c r="G67" s="181">
        <v>95</v>
      </c>
    </row>
    <row r="68" spans="1:7" ht="15.75" x14ac:dyDescent="0.25">
      <c r="A68" s="95" t="s">
        <v>15</v>
      </c>
      <c r="B68" s="96" t="s">
        <v>91</v>
      </c>
      <c r="C68" s="61">
        <v>79.900000000000006</v>
      </c>
      <c r="D68" s="61">
        <v>79.900000000000006</v>
      </c>
      <c r="E68" s="61">
        <v>79.900000000000006</v>
      </c>
      <c r="F68" s="61">
        <v>44.6</v>
      </c>
      <c r="G68" s="70">
        <v>76.12</v>
      </c>
    </row>
    <row r="69" spans="1:7" ht="31.5" x14ac:dyDescent="0.25">
      <c r="A69" s="95" t="s">
        <v>24</v>
      </c>
      <c r="B69" s="96" t="s">
        <v>91</v>
      </c>
      <c r="C69" s="61">
        <v>72.5</v>
      </c>
      <c r="D69" s="61">
        <v>73</v>
      </c>
      <c r="E69" s="61">
        <v>75.5</v>
      </c>
      <c r="F69" s="174">
        <v>49.6</v>
      </c>
      <c r="G69" s="61">
        <v>100</v>
      </c>
    </row>
    <row r="70" spans="1:7" ht="15.75" x14ac:dyDescent="0.25">
      <c r="A70" s="95" t="s">
        <v>83</v>
      </c>
      <c r="B70" s="96" t="s">
        <v>92</v>
      </c>
      <c r="C70" s="61">
        <v>74.5</v>
      </c>
      <c r="D70" s="61">
        <v>95.5</v>
      </c>
      <c r="E70" s="61">
        <v>74.5</v>
      </c>
      <c r="F70" s="61">
        <v>52.5</v>
      </c>
      <c r="G70" s="61">
        <v>75</v>
      </c>
    </row>
    <row r="71" spans="1:7" ht="15.75" x14ac:dyDescent="0.25">
      <c r="A71" s="95" t="s">
        <v>49</v>
      </c>
      <c r="B71" s="96" t="s">
        <v>91</v>
      </c>
      <c r="C71" s="61">
        <v>71.900000000000006</v>
      </c>
      <c r="D71" s="61">
        <v>72</v>
      </c>
      <c r="E71" s="61">
        <v>72</v>
      </c>
      <c r="F71" s="61">
        <v>47.3</v>
      </c>
      <c r="G71" s="62">
        <v>61.5</v>
      </c>
    </row>
    <row r="72" spans="1:7" ht="31.5" x14ac:dyDescent="0.25">
      <c r="A72" s="95" t="s">
        <v>85</v>
      </c>
      <c r="B72" s="96" t="s">
        <v>90</v>
      </c>
      <c r="C72" s="61">
        <v>15</v>
      </c>
      <c r="D72" s="61">
        <v>17</v>
      </c>
      <c r="E72" s="61">
        <v>69.099999999999994</v>
      </c>
      <c r="F72" s="179">
        <v>46.1</v>
      </c>
      <c r="G72" s="179">
        <v>37.5</v>
      </c>
    </row>
    <row r="73" spans="1:7" ht="15.75" x14ac:dyDescent="0.25">
      <c r="A73" s="95" t="s">
        <v>69</v>
      </c>
      <c r="B73" s="96" t="s">
        <v>93</v>
      </c>
      <c r="C73" s="61">
        <v>67.400000000000006</v>
      </c>
      <c r="D73" s="61">
        <v>68</v>
      </c>
      <c r="E73" s="61">
        <v>68</v>
      </c>
      <c r="F73" s="182">
        <v>60.7</v>
      </c>
      <c r="G73" s="182">
        <v>53</v>
      </c>
    </row>
    <row r="74" spans="1:7" ht="15.75" x14ac:dyDescent="0.25">
      <c r="A74" s="95" t="s">
        <v>62</v>
      </c>
      <c r="B74" s="96" t="s">
        <v>92</v>
      </c>
      <c r="C74" s="87">
        <v>57.6</v>
      </c>
      <c r="D74" s="87">
        <v>37</v>
      </c>
      <c r="E74" s="70">
        <v>58.7</v>
      </c>
      <c r="F74" s="70">
        <v>24.7</v>
      </c>
      <c r="G74" s="70">
        <v>36.4</v>
      </c>
    </row>
    <row r="75" spans="1:7" ht="15.75" x14ac:dyDescent="0.25">
      <c r="A75" s="95" t="s">
        <v>48</v>
      </c>
      <c r="B75" s="96" t="s">
        <v>92</v>
      </c>
      <c r="C75" s="61">
        <v>52.1</v>
      </c>
      <c r="D75" s="61">
        <v>52.2</v>
      </c>
      <c r="E75" s="61">
        <v>52.2</v>
      </c>
      <c r="F75" s="61">
        <v>50.8</v>
      </c>
      <c r="G75" s="61">
        <v>75</v>
      </c>
    </row>
    <row r="76" spans="1:7" ht="31.5" x14ac:dyDescent="0.25">
      <c r="A76" s="95" t="s">
        <v>84</v>
      </c>
      <c r="B76" s="96" t="s">
        <v>90</v>
      </c>
      <c r="C76" s="61">
        <v>51</v>
      </c>
      <c r="D76" s="61">
        <v>52</v>
      </c>
      <c r="E76" s="61">
        <v>52</v>
      </c>
      <c r="F76" s="61" t="s">
        <v>145</v>
      </c>
      <c r="G76" s="61" t="s">
        <v>145</v>
      </c>
    </row>
    <row r="77" spans="1:7" ht="15.75" x14ac:dyDescent="0.25">
      <c r="A77" s="95" t="s">
        <v>44</v>
      </c>
      <c r="B77" s="96" t="s">
        <v>93</v>
      </c>
      <c r="C77" s="61">
        <v>47.5</v>
      </c>
      <c r="D77" s="61">
        <v>48</v>
      </c>
      <c r="E77" s="61">
        <v>48</v>
      </c>
      <c r="F77" s="177">
        <v>24.05</v>
      </c>
      <c r="G77" s="178">
        <v>76.194000000000003</v>
      </c>
    </row>
    <row r="78" spans="1:7" ht="15.75" x14ac:dyDescent="0.25">
      <c r="A78" s="95" t="s">
        <v>36</v>
      </c>
      <c r="B78" s="96" t="s">
        <v>95</v>
      </c>
      <c r="C78" s="61">
        <v>41.5</v>
      </c>
      <c r="D78" s="61">
        <v>44</v>
      </c>
      <c r="E78" s="61">
        <v>41.503999999999998</v>
      </c>
      <c r="F78" s="61">
        <v>65.400000000000006</v>
      </c>
      <c r="G78" s="61">
        <v>64.599999999999994</v>
      </c>
    </row>
    <row r="79" spans="1:7" ht="15.75" x14ac:dyDescent="0.25">
      <c r="A79" s="95" t="s">
        <v>78</v>
      </c>
      <c r="B79" s="96" t="s">
        <v>90</v>
      </c>
      <c r="C79" s="83">
        <v>38</v>
      </c>
      <c r="D79" s="83">
        <v>40</v>
      </c>
      <c r="E79" s="83">
        <v>40</v>
      </c>
      <c r="F79" s="59">
        <v>34</v>
      </c>
      <c r="G79" s="183">
        <v>50</v>
      </c>
    </row>
    <row r="80" spans="1:7" ht="31.5" customHeight="1" x14ac:dyDescent="0.25">
      <c r="A80" s="95" t="s">
        <v>75</v>
      </c>
      <c r="B80" s="96" t="s">
        <v>96</v>
      </c>
      <c r="C80" s="61">
        <v>38.299999999999997</v>
      </c>
      <c r="D80" s="61">
        <v>38.35</v>
      </c>
      <c r="E80" s="61">
        <v>38.35</v>
      </c>
      <c r="F80" s="61">
        <v>72.3</v>
      </c>
      <c r="G80" s="62">
        <v>10</v>
      </c>
    </row>
    <row r="81" spans="1:7" ht="15.75" x14ac:dyDescent="0.25">
      <c r="A81" s="95" t="s">
        <v>11</v>
      </c>
      <c r="B81" s="96" t="s">
        <v>93</v>
      </c>
      <c r="C81" s="61">
        <v>33.6</v>
      </c>
      <c r="D81" s="61">
        <v>19</v>
      </c>
      <c r="E81" s="173">
        <v>35</v>
      </c>
      <c r="F81" s="61">
        <v>31.5</v>
      </c>
      <c r="G81" s="70" t="s">
        <v>145</v>
      </c>
    </row>
    <row r="82" spans="1:7" ht="47.25" x14ac:dyDescent="0.25">
      <c r="A82" s="95" t="s">
        <v>80</v>
      </c>
      <c r="B82" s="96" t="s">
        <v>96</v>
      </c>
      <c r="C82" s="83">
        <v>33.299999999999997</v>
      </c>
      <c r="D82" s="83">
        <v>33.299999999999997</v>
      </c>
      <c r="E82" s="83">
        <v>33.299999999999997</v>
      </c>
      <c r="F82" s="98">
        <v>21.333333333333332</v>
      </c>
      <c r="G82" s="87" t="s">
        <v>163</v>
      </c>
    </row>
    <row r="83" spans="1:7" ht="15.75" x14ac:dyDescent="0.25">
      <c r="A83" s="95" t="s">
        <v>87</v>
      </c>
      <c r="B83" s="96" t="s">
        <v>93</v>
      </c>
      <c r="C83" s="83">
        <v>29.8</v>
      </c>
      <c r="D83" s="83">
        <v>29.9</v>
      </c>
      <c r="E83" s="83">
        <v>29.9</v>
      </c>
      <c r="F83" s="83">
        <v>63.4</v>
      </c>
      <c r="G83" s="61">
        <v>83.9</v>
      </c>
    </row>
    <row r="84" spans="1:7" ht="15.75" x14ac:dyDescent="0.25">
      <c r="A84" s="95" t="s">
        <v>33</v>
      </c>
      <c r="B84" s="96" t="s">
        <v>93</v>
      </c>
      <c r="C84" s="61">
        <v>20</v>
      </c>
      <c r="D84" s="61">
        <v>20</v>
      </c>
      <c r="E84" s="61">
        <v>20</v>
      </c>
      <c r="F84" s="61">
        <v>61.6</v>
      </c>
      <c r="G84" s="61">
        <v>42.6</v>
      </c>
    </row>
    <row r="85" spans="1:7" ht="15.75" x14ac:dyDescent="0.25">
      <c r="A85" s="95" t="s">
        <v>40</v>
      </c>
      <c r="B85" s="96" t="s">
        <v>93</v>
      </c>
      <c r="C85" s="61">
        <v>10</v>
      </c>
      <c r="D85" s="61">
        <v>17</v>
      </c>
      <c r="E85" s="61">
        <v>17</v>
      </c>
      <c r="F85" s="61">
        <v>50.3</v>
      </c>
      <c r="G85" s="70" t="s">
        <v>145</v>
      </c>
    </row>
    <row r="86" spans="1:7" ht="15.75" x14ac:dyDescent="0.25">
      <c r="A86" s="95" t="s">
        <v>41</v>
      </c>
      <c r="B86" s="96" t="s">
        <v>90</v>
      </c>
      <c r="C86" s="61">
        <v>14.7</v>
      </c>
      <c r="D86" s="61">
        <v>15.8</v>
      </c>
      <c r="E86" s="61">
        <v>16</v>
      </c>
      <c r="F86" s="59">
        <v>26.6</v>
      </c>
      <c r="G86" s="59">
        <v>67</v>
      </c>
    </row>
    <row r="87" spans="1:7" ht="15.75" x14ac:dyDescent="0.25">
      <c r="A87" s="95" t="s">
        <v>4</v>
      </c>
      <c r="B87" s="96" t="s">
        <v>89</v>
      </c>
      <c r="C87" s="61">
        <v>3</v>
      </c>
      <c r="D87" s="61">
        <v>9</v>
      </c>
      <c r="E87" s="61">
        <v>9</v>
      </c>
      <c r="F87" s="61">
        <v>57.2</v>
      </c>
      <c r="G87" s="61">
        <v>81.8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52" r:id="rId1" display="http://mezhk.omskportal.ru/oiv/mezhk/etc/konkurents/ritu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" activePane="bottomLeft" state="frozen"/>
      <selection pane="bottomLeft" activeCell="F36" sqref="F36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3.7109375" style="102" customWidth="1"/>
    <col min="4" max="4" width="14.7109375" style="102" customWidth="1"/>
    <col min="5" max="5" width="17" style="102" customWidth="1"/>
    <col min="6" max="6" width="27" style="102" customWidth="1"/>
    <col min="7" max="7" width="16" style="102" customWidth="1"/>
    <col min="8" max="16384" width="9.140625" style="102"/>
  </cols>
  <sheetData>
    <row r="1" spans="1:7" ht="60.75" customHeight="1" x14ac:dyDescent="0.25">
      <c r="A1" s="214" t="s">
        <v>103</v>
      </c>
      <c r="B1" s="214"/>
      <c r="C1" s="214"/>
      <c r="D1" s="214"/>
      <c r="E1" s="214"/>
      <c r="F1" s="214"/>
      <c r="G1" s="214"/>
    </row>
    <row r="2" spans="1:7" ht="135" x14ac:dyDescent="0.25">
      <c r="A2" s="1" t="s">
        <v>1</v>
      </c>
      <c r="B2" s="1" t="s">
        <v>2</v>
      </c>
      <c r="C2" s="2" t="s">
        <v>134</v>
      </c>
      <c r="D2" s="2" t="s">
        <v>135</v>
      </c>
      <c r="E2" s="2" t="s">
        <v>136</v>
      </c>
      <c r="F2" s="2" t="s">
        <v>137</v>
      </c>
      <c r="G2" s="2" t="s">
        <v>138</v>
      </c>
    </row>
    <row r="3" spans="1:7" ht="30" x14ac:dyDescent="0.25">
      <c r="A3" s="2" t="s">
        <v>23</v>
      </c>
      <c r="B3" s="1" t="s">
        <v>94</v>
      </c>
      <c r="C3" s="55" t="s">
        <v>142</v>
      </c>
      <c r="D3" s="55" t="s">
        <v>142</v>
      </c>
      <c r="E3" s="55" t="s">
        <v>142</v>
      </c>
      <c r="F3" s="55" t="s">
        <v>142</v>
      </c>
      <c r="G3" s="55" t="s">
        <v>142</v>
      </c>
    </row>
    <row r="4" spans="1:7" ht="15.75" x14ac:dyDescent="0.25">
      <c r="A4" s="2" t="s">
        <v>24</v>
      </c>
      <c r="B4" s="1" t="s">
        <v>91</v>
      </c>
      <c r="C4" s="55" t="s">
        <v>142</v>
      </c>
      <c r="D4" s="55" t="s">
        <v>142</v>
      </c>
      <c r="E4" s="55" t="s">
        <v>142</v>
      </c>
      <c r="F4" s="163">
        <v>45.2</v>
      </c>
      <c r="G4" s="55">
        <v>100</v>
      </c>
    </row>
    <row r="5" spans="1:7" ht="15.75" x14ac:dyDescent="0.25">
      <c r="A5" s="2" t="s">
        <v>25</v>
      </c>
      <c r="B5" s="1" t="s">
        <v>88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30" x14ac:dyDescent="0.25">
      <c r="A6" s="2" t="s">
        <v>47</v>
      </c>
      <c r="B6" s="1" t="s">
        <v>91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2" t="s">
        <v>65</v>
      </c>
      <c r="B7" s="1" t="s">
        <v>88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15.75" x14ac:dyDescent="0.25">
      <c r="A8" s="2" t="s">
        <v>83</v>
      </c>
      <c r="B8" s="1" t="s">
        <v>92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7" ht="15.75" customHeight="1" x14ac:dyDescent="0.25">
      <c r="A9" s="2" t="s">
        <v>85</v>
      </c>
      <c r="B9" s="1" t="s">
        <v>90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15.75" x14ac:dyDescent="0.25">
      <c r="A10" s="2" t="s">
        <v>3</v>
      </c>
      <c r="B10" s="1" t="s">
        <v>88</v>
      </c>
      <c r="C10" s="55">
        <v>97</v>
      </c>
      <c r="D10" s="55">
        <v>97</v>
      </c>
      <c r="E10" s="55">
        <v>100</v>
      </c>
      <c r="F10" s="73">
        <v>53.8</v>
      </c>
      <c r="G10" s="73">
        <v>40</v>
      </c>
    </row>
    <row r="11" spans="1:7" ht="15.75" x14ac:dyDescent="0.25">
      <c r="A11" s="2" t="s">
        <v>71</v>
      </c>
      <c r="B11" s="1" t="s">
        <v>93</v>
      </c>
      <c r="C11" s="55">
        <v>20</v>
      </c>
      <c r="D11" s="55">
        <v>20</v>
      </c>
      <c r="E11" s="55">
        <v>100</v>
      </c>
      <c r="F11" s="55">
        <v>28</v>
      </c>
      <c r="G11" s="55">
        <v>68</v>
      </c>
    </row>
    <row r="12" spans="1:7" ht="18.75" customHeight="1" x14ac:dyDescent="0.25">
      <c r="A12" s="2" t="s">
        <v>40</v>
      </c>
      <c r="B12" s="1" t="s">
        <v>93</v>
      </c>
      <c r="C12" s="55">
        <v>99.98</v>
      </c>
      <c r="D12" s="55">
        <v>99</v>
      </c>
      <c r="E12" s="55">
        <v>99.78</v>
      </c>
      <c r="F12" s="55">
        <v>35.799999999999997</v>
      </c>
      <c r="G12" s="53" t="s">
        <v>145</v>
      </c>
    </row>
    <row r="13" spans="1:7" ht="15.75" x14ac:dyDescent="0.25">
      <c r="A13" s="2" t="s">
        <v>44</v>
      </c>
      <c r="B13" s="1" t="s">
        <v>93</v>
      </c>
      <c r="C13" s="55">
        <v>99.5</v>
      </c>
      <c r="D13" s="55">
        <v>99.5</v>
      </c>
      <c r="E13" s="55">
        <v>99.5</v>
      </c>
      <c r="F13" s="165">
        <v>32.1190909090909</v>
      </c>
      <c r="G13" s="154">
        <v>81.423000000000002</v>
      </c>
    </row>
    <row r="14" spans="1:7" ht="15.75" x14ac:dyDescent="0.25">
      <c r="A14" s="2" t="s">
        <v>22</v>
      </c>
      <c r="B14" s="1" t="s">
        <v>89</v>
      </c>
      <c r="C14" s="53">
        <v>98</v>
      </c>
      <c r="D14" s="53">
        <v>93</v>
      </c>
      <c r="E14" s="70">
        <v>98.2</v>
      </c>
      <c r="F14" s="53" t="s">
        <v>145</v>
      </c>
      <c r="G14" s="53" t="s">
        <v>145</v>
      </c>
    </row>
    <row r="15" spans="1:7" ht="15.75" x14ac:dyDescent="0.25">
      <c r="A15" s="2" t="s">
        <v>49</v>
      </c>
      <c r="B15" s="1" t="s">
        <v>91</v>
      </c>
      <c r="C15" s="55">
        <v>98.5</v>
      </c>
      <c r="D15" s="55">
        <v>99.87</v>
      </c>
      <c r="E15" s="55">
        <v>98</v>
      </c>
      <c r="F15" s="55">
        <v>30.5</v>
      </c>
      <c r="G15" s="58">
        <v>61.5</v>
      </c>
    </row>
    <row r="16" spans="1:7" ht="15.75" x14ac:dyDescent="0.25">
      <c r="A16" s="2" t="s">
        <v>6</v>
      </c>
      <c r="B16" s="1" t="s">
        <v>90</v>
      </c>
      <c r="C16" s="55">
        <v>12</v>
      </c>
      <c r="D16" s="55">
        <v>16</v>
      </c>
      <c r="E16" s="55">
        <v>97.9</v>
      </c>
      <c r="F16" s="55">
        <v>36.1</v>
      </c>
      <c r="G16" s="58">
        <v>36.299999999999997</v>
      </c>
    </row>
    <row r="17" spans="1:7" ht="15.75" x14ac:dyDescent="0.25">
      <c r="A17" s="2" t="s">
        <v>76</v>
      </c>
      <c r="B17" s="1" t="s">
        <v>92</v>
      </c>
      <c r="C17" s="79">
        <v>95.7</v>
      </c>
      <c r="D17" s="79">
        <v>96</v>
      </c>
      <c r="E17" s="79">
        <v>96.1</v>
      </c>
      <c r="F17" s="79">
        <v>47.1</v>
      </c>
      <c r="G17" s="79">
        <v>74.099999999999994</v>
      </c>
    </row>
    <row r="18" spans="1:7" ht="15.75" x14ac:dyDescent="0.25">
      <c r="A18" s="2" t="s">
        <v>79</v>
      </c>
      <c r="B18" s="1" t="s">
        <v>89</v>
      </c>
      <c r="C18" s="66">
        <v>91.6</v>
      </c>
      <c r="D18" s="55">
        <v>92</v>
      </c>
      <c r="E18" s="53">
        <v>95.9</v>
      </c>
      <c r="F18" s="72">
        <v>53.1</v>
      </c>
      <c r="G18" s="72">
        <v>100</v>
      </c>
    </row>
    <row r="19" spans="1:7" ht="15.75" x14ac:dyDescent="0.25">
      <c r="A19" s="2" t="s">
        <v>7</v>
      </c>
      <c r="B19" s="1" t="s">
        <v>91</v>
      </c>
      <c r="C19" s="55">
        <v>84.19</v>
      </c>
      <c r="D19" s="55">
        <v>95.6</v>
      </c>
      <c r="E19" s="55">
        <v>95.6</v>
      </c>
      <c r="F19" s="55">
        <v>49.2</v>
      </c>
      <c r="G19" s="55">
        <v>100</v>
      </c>
    </row>
    <row r="20" spans="1:7" ht="15.75" x14ac:dyDescent="0.25">
      <c r="A20" s="2" t="s">
        <v>75</v>
      </c>
      <c r="B20" s="1" t="s">
        <v>96</v>
      </c>
      <c r="C20" s="158">
        <v>95.07</v>
      </c>
      <c r="D20" s="158">
        <v>95.07</v>
      </c>
      <c r="E20" s="158">
        <v>95.5</v>
      </c>
      <c r="F20" s="158">
        <v>58.7</v>
      </c>
      <c r="G20" s="69">
        <v>43</v>
      </c>
    </row>
    <row r="21" spans="1:7" ht="15.75" x14ac:dyDescent="0.25">
      <c r="A21" s="2" t="s">
        <v>43</v>
      </c>
      <c r="B21" s="1" t="s">
        <v>92</v>
      </c>
      <c r="C21" s="57">
        <v>93.5</v>
      </c>
      <c r="D21" s="57">
        <v>95</v>
      </c>
      <c r="E21" s="57">
        <v>95</v>
      </c>
      <c r="F21" s="57">
        <v>54.9</v>
      </c>
      <c r="G21" s="57">
        <v>100</v>
      </c>
    </row>
    <row r="22" spans="1:7" ht="15.75" x14ac:dyDescent="0.25">
      <c r="A22" s="2" t="s">
        <v>81</v>
      </c>
      <c r="B22" s="1" t="s">
        <v>96</v>
      </c>
      <c r="C22" s="55">
        <v>94.9</v>
      </c>
      <c r="D22" s="55">
        <v>95</v>
      </c>
      <c r="E22" s="66">
        <v>95</v>
      </c>
      <c r="F22" s="75">
        <v>46.27</v>
      </c>
      <c r="G22" s="66">
        <v>61.1</v>
      </c>
    </row>
    <row r="23" spans="1:7" ht="33.75" customHeight="1" x14ac:dyDescent="0.25">
      <c r="A23" s="2" t="s">
        <v>60</v>
      </c>
      <c r="B23" s="1" t="s">
        <v>92</v>
      </c>
      <c r="C23" s="53">
        <v>95.7</v>
      </c>
      <c r="D23" s="53">
        <v>95.8</v>
      </c>
      <c r="E23" s="53">
        <v>94.9</v>
      </c>
      <c r="F23" s="53">
        <v>55.7</v>
      </c>
      <c r="G23" s="53">
        <v>54.3</v>
      </c>
    </row>
    <row r="24" spans="1:7" ht="15.75" x14ac:dyDescent="0.25">
      <c r="A24" s="2" t="s">
        <v>14</v>
      </c>
      <c r="B24" s="1" t="s">
        <v>88</v>
      </c>
      <c r="C24" s="55">
        <v>89.1</v>
      </c>
      <c r="D24" s="55">
        <v>89</v>
      </c>
      <c r="E24" s="66">
        <v>93.89</v>
      </c>
      <c r="F24" s="55">
        <v>48.8</v>
      </c>
      <c r="G24" s="58">
        <v>66.7</v>
      </c>
    </row>
    <row r="25" spans="1:7" ht="15.75" x14ac:dyDescent="0.25">
      <c r="A25" s="2" t="s">
        <v>32</v>
      </c>
      <c r="B25" s="1" t="s">
        <v>91</v>
      </c>
      <c r="C25" s="55">
        <v>83.8</v>
      </c>
      <c r="D25" s="66">
        <v>91</v>
      </c>
      <c r="E25" s="66">
        <v>93.4</v>
      </c>
      <c r="F25" s="55">
        <f>(51.12+41.74+45.05)/3</f>
        <v>45.97</v>
      </c>
      <c r="G25" s="58">
        <v>85.7</v>
      </c>
    </row>
    <row r="26" spans="1:7" ht="15.75" x14ac:dyDescent="0.25">
      <c r="A26" s="2" t="s">
        <v>17</v>
      </c>
      <c r="B26" s="1" t="s">
        <v>94</v>
      </c>
      <c r="C26" s="55">
        <v>94.1</v>
      </c>
      <c r="D26" s="55">
        <v>91</v>
      </c>
      <c r="E26" s="55">
        <v>93</v>
      </c>
      <c r="F26" s="55">
        <v>45.3</v>
      </c>
      <c r="G26" s="121" t="s">
        <v>145</v>
      </c>
    </row>
    <row r="27" spans="1:7" ht="15.75" x14ac:dyDescent="0.25">
      <c r="A27" s="2" t="s">
        <v>30</v>
      </c>
      <c r="B27" s="1" t="s">
        <v>89</v>
      </c>
      <c r="C27" s="53">
        <v>92</v>
      </c>
      <c r="D27" s="53">
        <v>92.1</v>
      </c>
      <c r="E27" s="53">
        <v>92.1</v>
      </c>
      <c r="F27" s="53">
        <v>77.900000000000006</v>
      </c>
      <c r="G27" s="89">
        <v>93.7</v>
      </c>
    </row>
    <row r="28" spans="1:7" ht="15.75" x14ac:dyDescent="0.25">
      <c r="A28" s="2" t="s">
        <v>73</v>
      </c>
      <c r="B28" s="1" t="s">
        <v>93</v>
      </c>
      <c r="C28" s="158">
        <v>90</v>
      </c>
      <c r="D28" s="158">
        <v>90</v>
      </c>
      <c r="E28" s="158">
        <v>90.63</v>
      </c>
      <c r="F28" s="79">
        <v>32</v>
      </c>
      <c r="G28" s="79">
        <v>27</v>
      </c>
    </row>
    <row r="29" spans="1:7" ht="30" x14ac:dyDescent="0.25">
      <c r="A29" s="2" t="s">
        <v>28</v>
      </c>
      <c r="B29" s="1" t="s">
        <v>94</v>
      </c>
      <c r="C29" s="55">
        <v>70</v>
      </c>
      <c r="D29" s="55">
        <v>90</v>
      </c>
      <c r="E29" s="55">
        <v>90</v>
      </c>
      <c r="F29" s="55">
        <v>41</v>
      </c>
      <c r="G29" s="58">
        <v>44</v>
      </c>
    </row>
    <row r="30" spans="1:7" ht="15.75" x14ac:dyDescent="0.25">
      <c r="A30" s="2" t="s">
        <v>50</v>
      </c>
      <c r="B30" s="1" t="s">
        <v>89</v>
      </c>
      <c r="C30" s="55">
        <v>88</v>
      </c>
      <c r="D30" s="55">
        <v>88.5</v>
      </c>
      <c r="E30" s="55">
        <v>88.8</v>
      </c>
      <c r="F30" s="55">
        <v>49.2</v>
      </c>
      <c r="G30" s="58">
        <v>23.1</v>
      </c>
    </row>
    <row r="31" spans="1:7" ht="15.75" x14ac:dyDescent="0.25">
      <c r="A31" s="2" t="s">
        <v>52</v>
      </c>
      <c r="B31" s="1" t="s">
        <v>92</v>
      </c>
      <c r="C31" s="70">
        <v>90.28</v>
      </c>
      <c r="D31" s="70">
        <v>85.6</v>
      </c>
      <c r="E31" s="70">
        <v>88.06</v>
      </c>
      <c r="F31" s="87">
        <v>56.6</v>
      </c>
      <c r="G31" s="87">
        <v>54.55</v>
      </c>
    </row>
    <row r="32" spans="1:7" ht="15.75" x14ac:dyDescent="0.25">
      <c r="A32" s="2" t="s">
        <v>58</v>
      </c>
      <c r="B32" s="1" t="s">
        <v>88</v>
      </c>
      <c r="C32" s="79">
        <v>80</v>
      </c>
      <c r="D32" s="79">
        <v>80</v>
      </c>
      <c r="E32" s="79">
        <v>87.63</v>
      </c>
      <c r="F32" s="79">
        <v>32.299999999999997</v>
      </c>
      <c r="G32" s="69">
        <v>45.4</v>
      </c>
    </row>
    <row r="33" spans="1:7" ht="15.75" x14ac:dyDescent="0.25">
      <c r="A33" s="2" t="s">
        <v>51</v>
      </c>
      <c r="B33" s="1" t="s">
        <v>89</v>
      </c>
      <c r="C33" s="61">
        <v>87.8</v>
      </c>
      <c r="D33" s="61">
        <v>90</v>
      </c>
      <c r="E33" s="62">
        <v>87.6</v>
      </c>
      <c r="F33" s="73">
        <v>38.200000000000003</v>
      </c>
      <c r="G33" s="73">
        <v>64.900000000000006</v>
      </c>
    </row>
    <row r="34" spans="1:7" ht="15.75" x14ac:dyDescent="0.25">
      <c r="A34" s="2" t="s">
        <v>62</v>
      </c>
      <c r="B34" s="1" t="s">
        <v>92</v>
      </c>
      <c r="C34" s="53">
        <v>87.5</v>
      </c>
      <c r="D34" s="53">
        <v>87.6</v>
      </c>
      <c r="E34" s="53">
        <v>87.6</v>
      </c>
      <c r="F34" s="53">
        <v>24.9</v>
      </c>
      <c r="G34" s="53">
        <v>36.4</v>
      </c>
    </row>
    <row r="35" spans="1:7" ht="15.75" x14ac:dyDescent="0.25">
      <c r="A35" s="2" t="s">
        <v>35</v>
      </c>
      <c r="B35" s="1" t="s">
        <v>89</v>
      </c>
      <c r="C35" s="55">
        <v>80</v>
      </c>
      <c r="D35" s="55">
        <v>86</v>
      </c>
      <c r="E35" s="55">
        <v>86</v>
      </c>
      <c r="F35" s="55" t="s">
        <v>145</v>
      </c>
      <c r="G35" s="55" t="s">
        <v>168</v>
      </c>
    </row>
    <row r="36" spans="1:7" ht="15.75" x14ac:dyDescent="0.25">
      <c r="A36" s="2" t="s">
        <v>72</v>
      </c>
      <c r="B36" s="1" t="s">
        <v>89</v>
      </c>
      <c r="C36" s="55">
        <v>85.9</v>
      </c>
      <c r="D36" s="55">
        <v>85.9</v>
      </c>
      <c r="E36" s="55">
        <v>85.9</v>
      </c>
      <c r="F36" s="55">
        <v>56</v>
      </c>
      <c r="G36" s="58">
        <v>87</v>
      </c>
    </row>
    <row r="37" spans="1:7" ht="15.75" x14ac:dyDescent="0.25">
      <c r="A37" s="2" t="s">
        <v>31</v>
      </c>
      <c r="B37" s="1" t="s">
        <v>92</v>
      </c>
      <c r="C37" s="53">
        <v>83</v>
      </c>
      <c r="D37" s="53">
        <v>83</v>
      </c>
      <c r="E37" s="53">
        <v>83</v>
      </c>
      <c r="F37" s="92">
        <v>45.3</v>
      </c>
      <c r="G37" s="92">
        <v>60</v>
      </c>
    </row>
    <row r="38" spans="1:7" ht="15.75" x14ac:dyDescent="0.25">
      <c r="A38" s="2" t="s">
        <v>59</v>
      </c>
      <c r="B38" s="1" t="s">
        <v>93</v>
      </c>
      <c r="C38" s="66">
        <v>73.2</v>
      </c>
      <c r="D38" s="66">
        <v>73.099999999999994</v>
      </c>
      <c r="E38" s="66">
        <v>81.7</v>
      </c>
      <c r="F38" s="66">
        <v>46.3</v>
      </c>
      <c r="G38" s="53" t="s">
        <v>145</v>
      </c>
    </row>
    <row r="39" spans="1:7" ht="31.5" x14ac:dyDescent="0.25">
      <c r="A39" s="2" t="s">
        <v>12</v>
      </c>
      <c r="B39" s="1" t="s">
        <v>90</v>
      </c>
      <c r="C39" s="55">
        <v>85.3</v>
      </c>
      <c r="D39" s="55">
        <v>81.2</v>
      </c>
      <c r="E39" s="61">
        <v>81.2</v>
      </c>
      <c r="F39" s="55">
        <v>29.9</v>
      </c>
      <c r="G39" s="55" t="s">
        <v>144</v>
      </c>
    </row>
    <row r="40" spans="1:7" ht="15.75" x14ac:dyDescent="0.25">
      <c r="A40" s="2" t="s">
        <v>53</v>
      </c>
      <c r="B40" s="1" t="s">
        <v>93</v>
      </c>
      <c r="C40" s="55">
        <v>20</v>
      </c>
      <c r="D40" s="55">
        <v>79.7</v>
      </c>
      <c r="E40" s="55">
        <v>79.7</v>
      </c>
      <c r="F40" s="55">
        <v>65.400000000000006</v>
      </c>
      <c r="G40" s="58">
        <v>72</v>
      </c>
    </row>
    <row r="41" spans="1:7" ht="15.75" x14ac:dyDescent="0.25">
      <c r="A41" s="2" t="s">
        <v>20</v>
      </c>
      <c r="B41" s="1" t="s">
        <v>93</v>
      </c>
      <c r="C41" s="57">
        <v>73.45</v>
      </c>
      <c r="D41" s="57">
        <v>90</v>
      </c>
      <c r="E41" s="57">
        <v>79.22</v>
      </c>
      <c r="F41" s="57">
        <v>51.6</v>
      </c>
      <c r="G41" s="57">
        <v>54.3</v>
      </c>
    </row>
    <row r="42" spans="1:7" ht="15.75" x14ac:dyDescent="0.25">
      <c r="A42" s="2" t="s">
        <v>33</v>
      </c>
      <c r="B42" s="1" t="s">
        <v>93</v>
      </c>
      <c r="C42" s="55">
        <v>81.7</v>
      </c>
      <c r="D42" s="55">
        <v>85</v>
      </c>
      <c r="E42" s="55">
        <v>79</v>
      </c>
      <c r="F42" s="55">
        <v>39</v>
      </c>
      <c r="G42" s="55">
        <v>79.599999999999994</v>
      </c>
    </row>
    <row r="43" spans="1:7" ht="15.75" x14ac:dyDescent="0.25">
      <c r="A43" s="2" t="s">
        <v>87</v>
      </c>
      <c r="B43" s="1" t="s">
        <v>93</v>
      </c>
      <c r="C43" s="66">
        <v>76.099999999999994</v>
      </c>
      <c r="D43" s="66">
        <v>77.900000000000006</v>
      </c>
      <c r="E43" s="66">
        <v>77.900000000000006</v>
      </c>
      <c r="F43" s="66">
        <v>56.5</v>
      </c>
      <c r="G43" s="55">
        <v>65.199999999999989</v>
      </c>
    </row>
    <row r="44" spans="1:7" ht="15.75" x14ac:dyDescent="0.25">
      <c r="A44" s="2" t="s">
        <v>69</v>
      </c>
      <c r="B44" s="1" t="s">
        <v>93</v>
      </c>
      <c r="C44" s="55">
        <v>75.099999999999994</v>
      </c>
      <c r="D44" s="55">
        <v>75.2</v>
      </c>
      <c r="E44" s="55">
        <v>75.2</v>
      </c>
      <c r="F44" s="168">
        <v>52.5</v>
      </c>
      <c r="G44" s="168">
        <v>58</v>
      </c>
    </row>
    <row r="45" spans="1:7" ht="15.75" x14ac:dyDescent="0.25">
      <c r="A45" s="6" t="s">
        <v>4</v>
      </c>
      <c r="B45" s="1" t="s">
        <v>89</v>
      </c>
      <c r="C45" s="55">
        <v>75</v>
      </c>
      <c r="D45" s="55">
        <v>70</v>
      </c>
      <c r="E45" s="55">
        <v>75</v>
      </c>
      <c r="F45" s="55">
        <v>46.2</v>
      </c>
      <c r="G45" s="55">
        <v>87.5</v>
      </c>
    </row>
    <row r="46" spans="1:7" ht="15.75" x14ac:dyDescent="0.25">
      <c r="A46" s="2" t="s">
        <v>16</v>
      </c>
      <c r="B46" s="1" t="s">
        <v>93</v>
      </c>
      <c r="C46" s="55">
        <v>72.5</v>
      </c>
      <c r="D46" s="55">
        <v>73</v>
      </c>
      <c r="E46" s="55">
        <v>73</v>
      </c>
      <c r="F46" s="55">
        <v>80.400000000000006</v>
      </c>
      <c r="G46" s="55">
        <v>42.9</v>
      </c>
    </row>
    <row r="47" spans="1:7" ht="15.75" x14ac:dyDescent="0.25">
      <c r="A47" s="2" t="s">
        <v>41</v>
      </c>
      <c r="B47" s="1" t="s">
        <v>90</v>
      </c>
      <c r="C47" s="61">
        <v>65</v>
      </c>
      <c r="D47" s="61">
        <v>70</v>
      </c>
      <c r="E47" s="61">
        <v>73</v>
      </c>
      <c r="F47" s="59">
        <v>34.6</v>
      </c>
      <c r="G47" s="59">
        <v>67</v>
      </c>
    </row>
    <row r="48" spans="1:7" ht="15.75" x14ac:dyDescent="0.25">
      <c r="A48" s="2" t="s">
        <v>48</v>
      </c>
      <c r="B48" s="1" t="s">
        <v>92</v>
      </c>
      <c r="C48" s="57">
        <v>72.099999999999994</v>
      </c>
      <c r="D48" s="55">
        <v>72.2</v>
      </c>
      <c r="E48" s="55">
        <v>72.7</v>
      </c>
      <c r="F48" s="55">
        <v>40.299999999999997</v>
      </c>
      <c r="G48" s="55">
        <v>71</v>
      </c>
    </row>
    <row r="49" spans="1:7" ht="30" x14ac:dyDescent="0.25">
      <c r="A49" s="2" t="s">
        <v>18</v>
      </c>
      <c r="B49" s="1" t="s">
        <v>90</v>
      </c>
      <c r="C49" s="55">
        <v>70.8</v>
      </c>
      <c r="D49" s="55">
        <v>72.3</v>
      </c>
      <c r="E49" s="55">
        <v>72.3</v>
      </c>
      <c r="F49" s="55">
        <v>29.7</v>
      </c>
      <c r="G49" s="58">
        <v>11</v>
      </c>
    </row>
    <row r="50" spans="1:7" ht="30" x14ac:dyDescent="0.25">
      <c r="A50" s="2" t="s">
        <v>86</v>
      </c>
      <c r="B50" s="1" t="s">
        <v>96</v>
      </c>
      <c r="C50" s="55">
        <v>73</v>
      </c>
      <c r="D50" s="55">
        <v>69</v>
      </c>
      <c r="E50" s="55">
        <v>72</v>
      </c>
      <c r="F50" s="163">
        <v>49.333333333333336</v>
      </c>
      <c r="G50" s="58" t="s">
        <v>141</v>
      </c>
    </row>
    <row r="51" spans="1:7" ht="15.75" x14ac:dyDescent="0.25">
      <c r="A51" s="2" t="s">
        <v>15</v>
      </c>
      <c r="B51" s="1" t="s">
        <v>91</v>
      </c>
      <c r="C51" s="55">
        <v>60</v>
      </c>
      <c r="D51" s="55">
        <v>60.5</v>
      </c>
      <c r="E51" s="55">
        <v>71.75</v>
      </c>
      <c r="F51" s="58">
        <v>43</v>
      </c>
      <c r="G51" s="53">
        <v>76.12</v>
      </c>
    </row>
    <row r="52" spans="1:7" ht="15.75" x14ac:dyDescent="0.25">
      <c r="A52" s="2" t="s">
        <v>34</v>
      </c>
      <c r="B52" s="1" t="s">
        <v>88</v>
      </c>
      <c r="C52" s="55">
        <v>80.3</v>
      </c>
      <c r="D52" s="55">
        <v>90</v>
      </c>
      <c r="E52" s="55">
        <v>71.650000000000006</v>
      </c>
      <c r="F52" s="55">
        <v>89.46</v>
      </c>
      <c r="G52" s="58">
        <v>69.44</v>
      </c>
    </row>
    <row r="53" spans="1:7" ht="15.75" x14ac:dyDescent="0.25">
      <c r="A53" s="2" t="s">
        <v>61</v>
      </c>
      <c r="B53" s="1" t="s">
        <v>91</v>
      </c>
      <c r="C53" s="56">
        <v>67</v>
      </c>
      <c r="D53" s="56">
        <v>70</v>
      </c>
      <c r="E53" s="56">
        <v>71.2</v>
      </c>
      <c r="F53" s="63">
        <v>50.6</v>
      </c>
      <c r="G53" s="63">
        <v>51</v>
      </c>
    </row>
    <row r="54" spans="1:7" ht="15.75" x14ac:dyDescent="0.25">
      <c r="A54" s="2" t="s">
        <v>77</v>
      </c>
      <c r="B54" s="1" t="s">
        <v>92</v>
      </c>
      <c r="C54" s="72">
        <v>70.239999999999995</v>
      </c>
      <c r="D54" s="101">
        <v>69.989999999999995</v>
      </c>
      <c r="E54" s="72">
        <v>70.239999999999995</v>
      </c>
      <c r="F54" s="72">
        <v>39</v>
      </c>
      <c r="G54" s="72">
        <v>50</v>
      </c>
    </row>
    <row r="55" spans="1:7" ht="15.75" x14ac:dyDescent="0.25">
      <c r="A55" s="2" t="s">
        <v>19</v>
      </c>
      <c r="B55" s="1" t="s">
        <v>90</v>
      </c>
      <c r="C55" s="55">
        <v>69.8</v>
      </c>
      <c r="D55" s="55">
        <v>69.400000000000006</v>
      </c>
      <c r="E55" s="55">
        <v>69.599999999999994</v>
      </c>
      <c r="F55" s="162" t="s">
        <v>145</v>
      </c>
      <c r="G55" s="162" t="s">
        <v>145</v>
      </c>
    </row>
    <row r="56" spans="1:7" ht="15.75" x14ac:dyDescent="0.25">
      <c r="A56" s="2" t="s">
        <v>13</v>
      </c>
      <c r="B56" s="1" t="s">
        <v>93</v>
      </c>
      <c r="C56" s="53">
        <v>68</v>
      </c>
      <c r="D56" s="70">
        <v>69</v>
      </c>
      <c r="E56" s="70">
        <v>69.5</v>
      </c>
      <c r="F56" s="70">
        <v>56.3</v>
      </c>
      <c r="G56" s="70">
        <v>72.7</v>
      </c>
    </row>
    <row r="57" spans="1:7" ht="15.75" x14ac:dyDescent="0.25">
      <c r="A57" s="2" t="s">
        <v>70</v>
      </c>
      <c r="B57" s="1" t="s">
        <v>92</v>
      </c>
      <c r="C57" s="55">
        <v>70</v>
      </c>
      <c r="D57" s="55">
        <v>68.3</v>
      </c>
      <c r="E57" s="55">
        <v>68.3</v>
      </c>
      <c r="F57" s="55">
        <v>74.2</v>
      </c>
      <c r="G57" s="53">
        <v>99</v>
      </c>
    </row>
    <row r="58" spans="1:7" ht="30" x14ac:dyDescent="0.25">
      <c r="A58" s="2" t="s">
        <v>80</v>
      </c>
      <c r="B58" s="1" t="s">
        <v>96</v>
      </c>
      <c r="C58" s="66">
        <v>68.3</v>
      </c>
      <c r="D58" s="66">
        <v>68.3</v>
      </c>
      <c r="E58" s="66">
        <v>68.3</v>
      </c>
      <c r="F58" s="68">
        <v>25.233333333333334</v>
      </c>
      <c r="G58" s="63" t="s">
        <v>145</v>
      </c>
    </row>
    <row r="59" spans="1:7" ht="15.75" x14ac:dyDescent="0.25">
      <c r="A59" s="2" t="s">
        <v>64</v>
      </c>
      <c r="B59" s="1" t="s">
        <v>96</v>
      </c>
      <c r="C59" s="53">
        <v>65.7</v>
      </c>
      <c r="D59" s="53">
        <v>67.5</v>
      </c>
      <c r="E59" s="53">
        <v>68</v>
      </c>
      <c r="F59" s="56">
        <v>52</v>
      </c>
      <c r="G59" s="56">
        <v>61</v>
      </c>
    </row>
    <row r="60" spans="1:7" ht="15.75" x14ac:dyDescent="0.25">
      <c r="A60" s="2" t="s">
        <v>74</v>
      </c>
      <c r="B60" s="1" t="s">
        <v>89</v>
      </c>
      <c r="C60" s="79">
        <v>66</v>
      </c>
      <c r="D60" s="79">
        <v>66</v>
      </c>
      <c r="E60" s="79">
        <v>67</v>
      </c>
      <c r="F60" s="72" t="s">
        <v>145</v>
      </c>
      <c r="G60" s="72" t="s">
        <v>145</v>
      </c>
    </row>
    <row r="61" spans="1:7" ht="15.75" x14ac:dyDescent="0.25">
      <c r="A61" s="2" t="s">
        <v>5</v>
      </c>
      <c r="B61" s="1" t="s">
        <v>89</v>
      </c>
      <c r="C61" s="55">
        <v>65</v>
      </c>
      <c r="D61" s="55">
        <v>69</v>
      </c>
      <c r="E61" s="55">
        <v>66</v>
      </c>
      <c r="F61" s="55">
        <v>55.7</v>
      </c>
      <c r="G61" s="55">
        <v>76.3</v>
      </c>
    </row>
    <row r="62" spans="1:7" ht="15.75" x14ac:dyDescent="0.25">
      <c r="A62" s="2" t="s">
        <v>37</v>
      </c>
      <c r="B62" s="1" t="s">
        <v>96</v>
      </c>
      <c r="C62" s="92">
        <v>92.8</v>
      </c>
      <c r="D62" s="92">
        <v>93</v>
      </c>
      <c r="E62" s="92">
        <v>66</v>
      </c>
      <c r="F62" s="92">
        <v>55.6</v>
      </c>
      <c r="G62" s="92">
        <v>50.9</v>
      </c>
    </row>
    <row r="63" spans="1:7" ht="30" x14ac:dyDescent="0.25">
      <c r="A63" s="2" t="s">
        <v>84</v>
      </c>
      <c r="B63" s="1" t="s">
        <v>90</v>
      </c>
      <c r="C63" s="55">
        <v>64</v>
      </c>
      <c r="D63" s="55">
        <v>65</v>
      </c>
      <c r="E63" s="55">
        <v>66</v>
      </c>
      <c r="F63" s="55" t="s">
        <v>145</v>
      </c>
      <c r="G63" s="53" t="s">
        <v>145</v>
      </c>
    </row>
    <row r="64" spans="1:7" ht="15.75" x14ac:dyDescent="0.25">
      <c r="A64" s="2" t="s">
        <v>54</v>
      </c>
      <c r="B64" s="1" t="s">
        <v>92</v>
      </c>
      <c r="C64" s="70">
        <v>61.5</v>
      </c>
      <c r="D64" s="53">
        <v>61.9</v>
      </c>
      <c r="E64" s="53">
        <v>65.099999999999994</v>
      </c>
      <c r="F64" s="92">
        <v>64.400000000000006</v>
      </c>
      <c r="G64" s="53">
        <v>80.3</v>
      </c>
    </row>
    <row r="65" spans="1:7" ht="15.75" x14ac:dyDescent="0.25">
      <c r="A65" s="2" t="s">
        <v>63</v>
      </c>
      <c r="B65" s="1" t="s">
        <v>90</v>
      </c>
      <c r="C65" s="53">
        <v>67.2</v>
      </c>
      <c r="D65" s="53">
        <v>71</v>
      </c>
      <c r="E65" s="53">
        <v>64.8</v>
      </c>
      <c r="F65" s="53" t="s">
        <v>145</v>
      </c>
      <c r="G65" s="53" t="s">
        <v>163</v>
      </c>
    </row>
    <row r="66" spans="1:7" ht="30" x14ac:dyDescent="0.25">
      <c r="A66" s="2" t="s">
        <v>9</v>
      </c>
      <c r="B66" s="1" t="s">
        <v>92</v>
      </c>
      <c r="C66" s="80">
        <v>61.2</v>
      </c>
      <c r="D66" s="70">
        <v>61.3</v>
      </c>
      <c r="E66" s="70">
        <v>61.3</v>
      </c>
      <c r="F66" s="72">
        <v>69.099999999999994</v>
      </c>
      <c r="G66" s="72">
        <v>70.2</v>
      </c>
    </row>
    <row r="67" spans="1:7" ht="24.75" customHeight="1" x14ac:dyDescent="0.25">
      <c r="A67" s="2" t="s">
        <v>26</v>
      </c>
      <c r="B67" s="1" t="s">
        <v>93</v>
      </c>
      <c r="C67" s="61">
        <v>63.83</v>
      </c>
      <c r="D67" s="61">
        <v>47</v>
      </c>
      <c r="E67" s="61">
        <v>60.46</v>
      </c>
      <c r="F67" s="61" t="s">
        <v>145</v>
      </c>
      <c r="G67" s="62">
        <v>100</v>
      </c>
    </row>
    <row r="68" spans="1:7" ht="15.75" x14ac:dyDescent="0.25">
      <c r="A68" s="2" t="s">
        <v>42</v>
      </c>
      <c r="B68" s="1" t="s">
        <v>92</v>
      </c>
      <c r="C68" s="53">
        <v>57.6</v>
      </c>
      <c r="D68" s="53">
        <v>59.3</v>
      </c>
      <c r="E68" s="53">
        <v>58.6</v>
      </c>
      <c r="F68" s="53" t="s">
        <v>141</v>
      </c>
      <c r="G68" s="53">
        <v>75</v>
      </c>
    </row>
    <row r="69" spans="1:7" ht="15.75" x14ac:dyDescent="0.25">
      <c r="A69" s="2" t="s">
        <v>46</v>
      </c>
      <c r="B69" s="1" t="s">
        <v>91</v>
      </c>
      <c r="C69" s="59">
        <v>58.5</v>
      </c>
      <c r="D69" s="59">
        <v>58.5</v>
      </c>
      <c r="E69" s="59">
        <v>58.2</v>
      </c>
      <c r="F69" s="60">
        <f>(56.8+52+55.2)/3</f>
        <v>54.666666666666664</v>
      </c>
      <c r="G69" s="61">
        <v>80</v>
      </c>
    </row>
    <row r="70" spans="1:7" ht="15.75" x14ac:dyDescent="0.25">
      <c r="A70" s="2" t="s">
        <v>78</v>
      </c>
      <c r="B70" s="1" t="s">
        <v>90</v>
      </c>
      <c r="C70" s="66">
        <v>47.5</v>
      </c>
      <c r="D70" s="66">
        <v>15</v>
      </c>
      <c r="E70" s="66">
        <v>57.9</v>
      </c>
      <c r="F70" s="79">
        <v>39</v>
      </c>
      <c r="G70" s="69">
        <v>60</v>
      </c>
    </row>
    <row r="71" spans="1:7" ht="15.75" x14ac:dyDescent="0.25">
      <c r="A71" s="2" t="s">
        <v>10</v>
      </c>
      <c r="B71" s="1" t="s">
        <v>93</v>
      </c>
      <c r="C71" s="53">
        <v>57.3</v>
      </c>
      <c r="D71" s="53">
        <v>57.3</v>
      </c>
      <c r="E71" s="53">
        <v>56.9</v>
      </c>
      <c r="F71" s="53">
        <v>70.099999999999994</v>
      </c>
      <c r="G71" s="89">
        <v>100</v>
      </c>
    </row>
    <row r="72" spans="1:7" ht="15.75" x14ac:dyDescent="0.25">
      <c r="A72" s="2" t="s">
        <v>68</v>
      </c>
      <c r="B72" s="1" t="s">
        <v>94</v>
      </c>
      <c r="C72" s="65">
        <v>55.33</v>
      </c>
      <c r="D72" s="65">
        <v>54</v>
      </c>
      <c r="E72" s="65">
        <v>54.76</v>
      </c>
      <c r="F72" s="65">
        <v>55.4</v>
      </c>
      <c r="G72" s="65">
        <v>82.35</v>
      </c>
    </row>
    <row r="73" spans="1:7" ht="15.75" x14ac:dyDescent="0.25">
      <c r="A73" s="2" t="s">
        <v>55</v>
      </c>
      <c r="B73" s="1" t="s">
        <v>92</v>
      </c>
      <c r="C73" s="55">
        <v>51.1</v>
      </c>
      <c r="D73" s="55">
        <v>51.3</v>
      </c>
      <c r="E73" s="55">
        <v>51.3</v>
      </c>
      <c r="F73" s="66">
        <v>41.233333333333341</v>
      </c>
      <c r="G73" s="66">
        <v>63.7</v>
      </c>
    </row>
    <row r="74" spans="1:7" ht="15.75" x14ac:dyDescent="0.25">
      <c r="A74" s="2" t="s">
        <v>45</v>
      </c>
      <c r="B74" s="1" t="s">
        <v>93</v>
      </c>
      <c r="C74" s="73">
        <v>80</v>
      </c>
      <c r="D74" s="73">
        <v>49</v>
      </c>
      <c r="E74" s="73">
        <v>49</v>
      </c>
      <c r="F74" s="55">
        <v>52</v>
      </c>
      <c r="G74" s="58">
        <v>57</v>
      </c>
    </row>
    <row r="75" spans="1:7" ht="15.75" x14ac:dyDescent="0.25">
      <c r="A75" s="2" t="s">
        <v>57</v>
      </c>
      <c r="B75" s="1" t="s">
        <v>91</v>
      </c>
      <c r="C75" s="78">
        <v>43</v>
      </c>
      <c r="D75" s="78">
        <v>44</v>
      </c>
      <c r="E75" s="78">
        <v>40</v>
      </c>
      <c r="F75" s="157">
        <v>53.6</v>
      </c>
      <c r="G75" s="53" t="s">
        <v>145</v>
      </c>
    </row>
    <row r="76" spans="1:7" ht="15.75" x14ac:dyDescent="0.25">
      <c r="A76" s="2" t="s">
        <v>82</v>
      </c>
      <c r="B76" s="1" t="s">
        <v>94</v>
      </c>
      <c r="C76" s="55">
        <v>5.0000000000000001E-3</v>
      </c>
      <c r="D76" s="55">
        <v>5</v>
      </c>
      <c r="E76" s="55">
        <v>33</v>
      </c>
      <c r="F76" s="55" t="s">
        <v>145</v>
      </c>
      <c r="G76" s="53" t="s">
        <v>145</v>
      </c>
    </row>
    <row r="77" spans="1:7" ht="15.75" x14ac:dyDescent="0.25">
      <c r="A77" s="2" t="s">
        <v>39</v>
      </c>
      <c r="B77" s="1" t="s">
        <v>91</v>
      </c>
      <c r="C77" s="55" t="s">
        <v>147</v>
      </c>
      <c r="D77" s="55">
        <v>32.5</v>
      </c>
      <c r="E77" s="55">
        <v>32.5</v>
      </c>
      <c r="F77" s="55">
        <v>55.6</v>
      </c>
      <c r="G77" s="76">
        <v>71</v>
      </c>
    </row>
    <row r="78" spans="1:7" ht="15.75" x14ac:dyDescent="0.25">
      <c r="A78" s="2" t="s">
        <v>38</v>
      </c>
      <c r="B78" s="1" t="s">
        <v>93</v>
      </c>
      <c r="C78" s="56">
        <v>30</v>
      </c>
      <c r="D78" s="56">
        <v>30</v>
      </c>
      <c r="E78" s="56">
        <v>30</v>
      </c>
      <c r="F78" s="56">
        <v>27.5</v>
      </c>
      <c r="G78" s="89">
        <v>60.5</v>
      </c>
    </row>
    <row r="79" spans="1:7" ht="15.75" x14ac:dyDescent="0.25">
      <c r="A79" s="2" t="s">
        <v>8</v>
      </c>
      <c r="B79" s="1" t="s">
        <v>88</v>
      </c>
      <c r="C79" s="55">
        <v>26.7</v>
      </c>
      <c r="D79" s="55">
        <v>24.5</v>
      </c>
      <c r="E79" s="55">
        <v>26.7</v>
      </c>
      <c r="F79" s="82">
        <v>32.5</v>
      </c>
      <c r="G79" s="73">
        <v>37.5</v>
      </c>
    </row>
    <row r="80" spans="1:7" ht="15.75" x14ac:dyDescent="0.25">
      <c r="A80" s="2" t="s">
        <v>29</v>
      </c>
      <c r="B80" s="1" t="s">
        <v>91</v>
      </c>
      <c r="C80" s="53">
        <v>13</v>
      </c>
      <c r="D80" s="53">
        <v>25</v>
      </c>
      <c r="E80" s="53">
        <v>26.7</v>
      </c>
      <c r="F80" s="53" t="s">
        <v>141</v>
      </c>
      <c r="G80" s="53" t="s">
        <v>141</v>
      </c>
    </row>
    <row r="81" spans="1:7" ht="15.75" x14ac:dyDescent="0.25">
      <c r="A81" s="2" t="s">
        <v>27</v>
      </c>
      <c r="B81" s="1" t="s">
        <v>90</v>
      </c>
      <c r="C81" s="55">
        <v>25</v>
      </c>
      <c r="D81" s="55">
        <v>30</v>
      </c>
      <c r="E81" s="55">
        <v>26.1</v>
      </c>
      <c r="F81" s="55">
        <v>63.9</v>
      </c>
      <c r="G81" s="58">
        <v>53.9</v>
      </c>
    </row>
    <row r="82" spans="1:7" ht="15.75" x14ac:dyDescent="0.25">
      <c r="A82" s="2" t="s">
        <v>36</v>
      </c>
      <c r="B82" s="1" t="s">
        <v>95</v>
      </c>
      <c r="C82" s="57">
        <v>23</v>
      </c>
      <c r="D82" s="57">
        <v>23</v>
      </c>
      <c r="E82" s="57">
        <v>23</v>
      </c>
      <c r="F82" s="57">
        <v>90.1</v>
      </c>
      <c r="G82" s="57">
        <v>53.3</v>
      </c>
    </row>
    <row r="83" spans="1:7" ht="15.75" x14ac:dyDescent="0.25">
      <c r="A83" s="2" t="s">
        <v>11</v>
      </c>
      <c r="B83" s="1" t="s">
        <v>93</v>
      </c>
      <c r="C83" s="57">
        <v>17</v>
      </c>
      <c r="D83" s="57">
        <v>18</v>
      </c>
      <c r="E83" s="57">
        <v>20.14</v>
      </c>
      <c r="F83" s="57">
        <v>44.8</v>
      </c>
      <c r="G83" s="53" t="s">
        <v>145</v>
      </c>
    </row>
    <row r="84" spans="1:7" ht="15.75" x14ac:dyDescent="0.25">
      <c r="A84" s="2" t="s">
        <v>67</v>
      </c>
      <c r="B84" s="1" t="s">
        <v>93</v>
      </c>
      <c r="C84" s="64">
        <v>18</v>
      </c>
      <c r="D84" s="55">
        <v>19</v>
      </c>
      <c r="E84" s="55">
        <v>19</v>
      </c>
      <c r="F84" s="57">
        <v>32</v>
      </c>
      <c r="G84" s="53" t="s">
        <v>145</v>
      </c>
    </row>
    <row r="85" spans="1:7" ht="30" x14ac:dyDescent="0.25">
      <c r="A85" s="2" t="s">
        <v>66</v>
      </c>
      <c r="B85" s="1" t="s">
        <v>94</v>
      </c>
      <c r="C85" s="53">
        <v>3.5</v>
      </c>
      <c r="D85" s="53">
        <v>14.5</v>
      </c>
      <c r="E85" s="53">
        <v>16.989999999999998</v>
      </c>
      <c r="F85" s="72">
        <v>40.94</v>
      </c>
      <c r="G85" s="53">
        <v>76.16</v>
      </c>
    </row>
    <row r="86" spans="1:7" ht="15.75" x14ac:dyDescent="0.25">
      <c r="A86" s="2" t="s">
        <v>56</v>
      </c>
      <c r="B86" s="1" t="s">
        <v>90</v>
      </c>
      <c r="C86" s="57">
        <v>9.6999999999999993</v>
      </c>
      <c r="D86" s="57">
        <v>10.1</v>
      </c>
      <c r="E86" s="58">
        <v>13.3</v>
      </c>
      <c r="F86" s="156">
        <v>54.8</v>
      </c>
      <c r="G86" s="53" t="s">
        <v>156</v>
      </c>
    </row>
    <row r="87" spans="1:7" ht="15.75" x14ac:dyDescent="0.25">
      <c r="A87" s="2" t="s">
        <v>21</v>
      </c>
      <c r="B87" s="1" t="s">
        <v>94</v>
      </c>
      <c r="C87" s="55">
        <v>1.25</v>
      </c>
      <c r="D87" s="55">
        <v>11.5</v>
      </c>
      <c r="E87" s="55">
        <v>1.25</v>
      </c>
      <c r="F87" s="55">
        <v>5.39</v>
      </c>
      <c r="G87" s="55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6" activePane="bottomLeft" state="frozen"/>
      <selection pane="bottomLeft" sqref="A1:XFD1048576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4" style="102" customWidth="1"/>
    <col min="4" max="4" width="17.85546875" style="102" customWidth="1"/>
    <col min="5" max="5" width="17" style="102" customWidth="1"/>
    <col min="6" max="6" width="24.5703125" style="102" customWidth="1"/>
    <col min="7" max="7" width="17" style="102" customWidth="1"/>
    <col min="8" max="16384" width="9.140625" style="102"/>
  </cols>
  <sheetData>
    <row r="1" spans="1:7" ht="62.25" customHeight="1" x14ac:dyDescent="0.25">
      <c r="A1" s="214" t="s">
        <v>104</v>
      </c>
      <c r="B1" s="214"/>
      <c r="C1" s="214"/>
      <c r="D1" s="214"/>
      <c r="E1" s="214"/>
      <c r="F1" s="214"/>
      <c r="G1" s="214"/>
    </row>
    <row r="2" spans="1:7" s="109" customFormat="1" ht="114.75" x14ac:dyDescent="0.25">
      <c r="A2" s="128" t="s">
        <v>1</v>
      </c>
      <c r="B2" s="128" t="s">
        <v>2</v>
      </c>
      <c r="C2" s="129" t="s">
        <v>134</v>
      </c>
      <c r="D2" s="129" t="s">
        <v>135</v>
      </c>
      <c r="E2" s="129" t="s">
        <v>136</v>
      </c>
      <c r="F2" s="129" t="s">
        <v>137</v>
      </c>
      <c r="G2" s="129" t="s">
        <v>138</v>
      </c>
    </row>
    <row r="3" spans="1:7" ht="15.75" x14ac:dyDescent="0.25">
      <c r="A3" s="2" t="s">
        <v>6</v>
      </c>
      <c r="B3" s="1" t="s">
        <v>90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2" t="s">
        <v>17</v>
      </c>
      <c r="B4" s="1" t="s">
        <v>94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2" t="s">
        <v>37</v>
      </c>
      <c r="B5" s="1" t="s">
        <v>96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15.75" x14ac:dyDescent="0.25">
      <c r="A6" s="2" t="s">
        <v>55</v>
      </c>
      <c r="B6" s="1" t="s">
        <v>92</v>
      </c>
      <c r="C6" s="70" t="s">
        <v>142</v>
      </c>
      <c r="D6" s="70" t="s">
        <v>142</v>
      </c>
      <c r="E6" s="70" t="s">
        <v>142</v>
      </c>
      <c r="F6" s="70" t="s">
        <v>142</v>
      </c>
      <c r="G6" s="70" t="s">
        <v>142</v>
      </c>
    </row>
    <row r="7" spans="1:7" ht="15.75" x14ac:dyDescent="0.25">
      <c r="A7" s="2" t="s">
        <v>58</v>
      </c>
      <c r="B7" s="1" t="s">
        <v>88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15.75" x14ac:dyDescent="0.25">
      <c r="A8" s="2" t="s">
        <v>63</v>
      </c>
      <c r="B8" s="1" t="s">
        <v>90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7" ht="15.75" customHeight="1" x14ac:dyDescent="0.25">
      <c r="A9" s="2" t="s">
        <v>71</v>
      </c>
      <c r="B9" s="1" t="s">
        <v>93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15.75" x14ac:dyDescent="0.25">
      <c r="A10" s="2" t="s">
        <v>3</v>
      </c>
      <c r="B10" s="1" t="s">
        <v>88</v>
      </c>
      <c r="C10" s="55">
        <v>100</v>
      </c>
      <c r="D10" s="55">
        <v>100</v>
      </c>
      <c r="E10" s="55">
        <v>100</v>
      </c>
      <c r="F10" s="73">
        <v>43</v>
      </c>
      <c r="G10" s="73">
        <v>61</v>
      </c>
    </row>
    <row r="11" spans="1:7" ht="15.75" x14ac:dyDescent="0.25">
      <c r="A11" s="2" t="s">
        <v>8</v>
      </c>
      <c r="B11" s="1" t="s">
        <v>88</v>
      </c>
      <c r="C11" s="55">
        <v>100</v>
      </c>
      <c r="D11" s="55">
        <v>100</v>
      </c>
      <c r="E11" s="55">
        <v>100</v>
      </c>
      <c r="F11" s="82">
        <v>32.5</v>
      </c>
      <c r="G11" s="73">
        <v>37.5</v>
      </c>
    </row>
    <row r="12" spans="1:7" ht="18.75" customHeight="1" x14ac:dyDescent="0.25">
      <c r="A12" s="2" t="s">
        <v>14</v>
      </c>
      <c r="B12" s="1" t="s">
        <v>88</v>
      </c>
      <c r="C12" s="55">
        <v>100</v>
      </c>
      <c r="D12" s="55">
        <v>77</v>
      </c>
      <c r="E12" s="55">
        <v>100</v>
      </c>
      <c r="F12" s="55">
        <v>44.8</v>
      </c>
      <c r="G12" s="58">
        <v>55.6</v>
      </c>
    </row>
    <row r="13" spans="1:7" ht="15.75" x14ac:dyDescent="0.25">
      <c r="A13" s="2" t="s">
        <v>15</v>
      </c>
      <c r="B13" s="1" t="s">
        <v>91</v>
      </c>
      <c r="C13" s="55">
        <v>100</v>
      </c>
      <c r="D13" s="55">
        <v>100</v>
      </c>
      <c r="E13" s="55">
        <v>100</v>
      </c>
      <c r="F13" s="61">
        <v>31.9</v>
      </c>
      <c r="G13" s="53">
        <v>76.12</v>
      </c>
    </row>
    <row r="14" spans="1:7" ht="30" x14ac:dyDescent="0.25">
      <c r="A14" s="2" t="s">
        <v>18</v>
      </c>
      <c r="B14" s="1" t="s">
        <v>90</v>
      </c>
      <c r="C14" s="55">
        <v>100</v>
      </c>
      <c r="D14" s="55">
        <v>100</v>
      </c>
      <c r="E14" s="55">
        <v>100</v>
      </c>
      <c r="F14" s="55">
        <v>27.5</v>
      </c>
      <c r="G14" s="58">
        <v>14</v>
      </c>
    </row>
    <row r="15" spans="1:7" ht="15.75" x14ac:dyDescent="0.25">
      <c r="A15" s="2" t="s">
        <v>20</v>
      </c>
      <c r="B15" s="1" t="s">
        <v>93</v>
      </c>
      <c r="C15" s="57">
        <v>100</v>
      </c>
      <c r="D15" s="57">
        <v>100</v>
      </c>
      <c r="E15" s="57">
        <v>100</v>
      </c>
      <c r="F15" s="57">
        <v>49.2</v>
      </c>
      <c r="G15" s="57">
        <v>54.3</v>
      </c>
    </row>
    <row r="16" spans="1:7" ht="15.75" x14ac:dyDescent="0.25">
      <c r="A16" s="2" t="s">
        <v>22</v>
      </c>
      <c r="B16" s="1" t="s">
        <v>89</v>
      </c>
      <c r="C16" s="53">
        <v>100</v>
      </c>
      <c r="D16" s="53">
        <v>100</v>
      </c>
      <c r="E16" s="53">
        <v>100</v>
      </c>
      <c r="F16" s="53" t="s">
        <v>145</v>
      </c>
      <c r="G16" s="53" t="s">
        <v>145</v>
      </c>
    </row>
    <row r="17" spans="1:7" ht="15.75" x14ac:dyDescent="0.25">
      <c r="A17" s="2" t="s">
        <v>25</v>
      </c>
      <c r="B17" s="1" t="s">
        <v>88</v>
      </c>
      <c r="C17" s="184">
        <v>100</v>
      </c>
      <c r="D17" s="184">
        <v>13</v>
      </c>
      <c r="E17" s="184">
        <v>100</v>
      </c>
      <c r="F17" s="184" t="s">
        <v>145</v>
      </c>
      <c r="G17" s="184" t="s">
        <v>145</v>
      </c>
    </row>
    <row r="18" spans="1:7" ht="15.75" x14ac:dyDescent="0.25">
      <c r="A18" s="2" t="s">
        <v>30</v>
      </c>
      <c r="B18" s="1" t="s">
        <v>89</v>
      </c>
      <c r="C18" s="53">
        <v>89</v>
      </c>
      <c r="D18" s="53">
        <v>100</v>
      </c>
      <c r="E18" s="53">
        <v>100</v>
      </c>
      <c r="F18" s="53">
        <v>71.7</v>
      </c>
      <c r="G18" s="89">
        <v>94.7</v>
      </c>
    </row>
    <row r="19" spans="1:7" ht="15.75" x14ac:dyDescent="0.25">
      <c r="A19" s="2" t="s">
        <v>34</v>
      </c>
      <c r="B19" s="1" t="s">
        <v>88</v>
      </c>
      <c r="C19" s="55">
        <v>100</v>
      </c>
      <c r="D19" s="55">
        <v>100</v>
      </c>
      <c r="E19" s="55">
        <v>100</v>
      </c>
      <c r="F19" s="55">
        <v>82.65</v>
      </c>
      <c r="G19" s="58">
        <v>67.63</v>
      </c>
    </row>
    <row r="20" spans="1:7" ht="15.75" x14ac:dyDescent="0.25">
      <c r="A20" s="2" t="s">
        <v>40</v>
      </c>
      <c r="B20" s="1" t="s">
        <v>93</v>
      </c>
      <c r="C20" s="55">
        <v>100</v>
      </c>
      <c r="D20" s="55">
        <v>100</v>
      </c>
      <c r="E20" s="55">
        <v>100</v>
      </c>
      <c r="F20" s="55">
        <v>43.2</v>
      </c>
      <c r="G20" s="53" t="s">
        <v>145</v>
      </c>
    </row>
    <row r="21" spans="1:7" ht="15.75" x14ac:dyDescent="0.25">
      <c r="A21" s="2" t="s">
        <v>42</v>
      </c>
      <c r="B21" s="1" t="s">
        <v>92</v>
      </c>
      <c r="C21" s="164">
        <v>100</v>
      </c>
      <c r="D21" s="164">
        <v>100</v>
      </c>
      <c r="E21" s="164">
        <v>100</v>
      </c>
      <c r="F21" s="164">
        <v>61.8</v>
      </c>
      <c r="G21" s="164">
        <v>100</v>
      </c>
    </row>
    <row r="22" spans="1:7" ht="15.75" x14ac:dyDescent="0.25">
      <c r="A22" s="2" t="s">
        <v>43</v>
      </c>
      <c r="B22" s="1" t="s">
        <v>92</v>
      </c>
      <c r="C22" s="55">
        <v>100</v>
      </c>
      <c r="D22" s="55">
        <v>100</v>
      </c>
      <c r="E22" s="55">
        <v>100</v>
      </c>
      <c r="F22" s="57">
        <v>57.6</v>
      </c>
      <c r="G22" s="57">
        <v>40</v>
      </c>
    </row>
    <row r="23" spans="1:7" ht="33.75" customHeight="1" x14ac:dyDescent="0.25">
      <c r="A23" s="2" t="s">
        <v>46</v>
      </c>
      <c r="B23" s="1" t="s">
        <v>91</v>
      </c>
      <c r="C23" s="59">
        <v>100</v>
      </c>
      <c r="D23" s="59">
        <v>100</v>
      </c>
      <c r="E23" s="59">
        <v>100</v>
      </c>
      <c r="F23" s="60">
        <f>(53.1+47.5+52.5)/3</f>
        <v>51.033333333333331</v>
      </c>
      <c r="G23" s="61">
        <v>80</v>
      </c>
    </row>
    <row r="24" spans="1:7" ht="15.75" x14ac:dyDescent="0.25">
      <c r="A24" s="2" t="s">
        <v>48</v>
      </c>
      <c r="B24" s="1" t="s">
        <v>92</v>
      </c>
      <c r="C24" s="57">
        <v>100</v>
      </c>
      <c r="D24" s="55">
        <v>100</v>
      </c>
      <c r="E24" s="55">
        <v>100</v>
      </c>
      <c r="F24" s="55">
        <v>37.5</v>
      </c>
      <c r="G24" s="55">
        <v>90</v>
      </c>
    </row>
    <row r="25" spans="1:7" ht="15.75" x14ac:dyDescent="0.25">
      <c r="A25" s="2" t="s">
        <v>51</v>
      </c>
      <c r="B25" s="1" t="s">
        <v>89</v>
      </c>
      <c r="C25" s="61">
        <v>86.4</v>
      </c>
      <c r="D25" s="61">
        <v>87</v>
      </c>
      <c r="E25" s="62">
        <v>100</v>
      </c>
      <c r="F25" s="73">
        <v>26</v>
      </c>
      <c r="G25" s="73">
        <v>52</v>
      </c>
    </row>
    <row r="26" spans="1:7" ht="15.75" x14ac:dyDescent="0.25">
      <c r="A26" s="2" t="s">
        <v>59</v>
      </c>
      <c r="B26" s="1" t="s">
        <v>93</v>
      </c>
      <c r="C26" s="66">
        <v>100</v>
      </c>
      <c r="D26" s="66">
        <v>100</v>
      </c>
      <c r="E26" s="66">
        <v>100</v>
      </c>
      <c r="F26" s="66">
        <v>37</v>
      </c>
      <c r="G26" s="53" t="s">
        <v>145</v>
      </c>
    </row>
    <row r="27" spans="1:7" ht="15.75" x14ac:dyDescent="0.25">
      <c r="A27" s="2" t="s">
        <v>60</v>
      </c>
      <c r="B27" s="1" t="s">
        <v>92</v>
      </c>
      <c r="C27" s="53">
        <v>95.8</v>
      </c>
      <c r="D27" s="53">
        <v>95.9</v>
      </c>
      <c r="E27" s="56">
        <v>100</v>
      </c>
      <c r="F27" s="53">
        <v>45.1</v>
      </c>
      <c r="G27" s="53">
        <v>41.3</v>
      </c>
    </row>
    <row r="28" spans="1:7" ht="15.75" x14ac:dyDescent="0.25">
      <c r="A28" s="2" t="s">
        <v>65</v>
      </c>
      <c r="B28" s="1" t="s">
        <v>88</v>
      </c>
      <c r="C28" s="53">
        <v>75.13</v>
      </c>
      <c r="D28" s="53">
        <v>67.5</v>
      </c>
      <c r="E28" s="53">
        <v>100</v>
      </c>
      <c r="F28" s="53">
        <v>48.3</v>
      </c>
      <c r="G28" s="53">
        <v>66.7</v>
      </c>
    </row>
    <row r="29" spans="1:7" ht="15.75" x14ac:dyDescent="0.25">
      <c r="A29" s="2" t="s">
        <v>75</v>
      </c>
      <c r="B29" s="1" t="s">
        <v>96</v>
      </c>
      <c r="C29" s="57">
        <v>100</v>
      </c>
      <c r="D29" s="57">
        <v>100</v>
      </c>
      <c r="E29" s="57">
        <v>100</v>
      </c>
      <c r="F29" s="57">
        <v>59.3</v>
      </c>
      <c r="G29" s="58">
        <v>70</v>
      </c>
    </row>
    <row r="30" spans="1:7" ht="15.75" x14ac:dyDescent="0.25">
      <c r="A30" s="2" t="s">
        <v>76</v>
      </c>
      <c r="B30" s="1" t="s">
        <v>92</v>
      </c>
      <c r="C30" s="55">
        <v>58</v>
      </c>
      <c r="D30" s="55">
        <v>100</v>
      </c>
      <c r="E30" s="55">
        <v>100</v>
      </c>
      <c r="F30" s="55">
        <v>47.1</v>
      </c>
      <c r="G30" s="55">
        <v>64.5</v>
      </c>
    </row>
    <row r="31" spans="1:7" ht="15.75" x14ac:dyDescent="0.25">
      <c r="A31" s="2" t="s">
        <v>77</v>
      </c>
      <c r="B31" s="1" t="s">
        <v>92</v>
      </c>
      <c r="C31" s="56">
        <v>100</v>
      </c>
      <c r="D31" s="56">
        <v>100</v>
      </c>
      <c r="E31" s="56">
        <v>100</v>
      </c>
      <c r="F31" s="56">
        <v>42</v>
      </c>
      <c r="G31" s="56">
        <v>50</v>
      </c>
    </row>
    <row r="32" spans="1:7" ht="15.75" x14ac:dyDescent="0.25">
      <c r="A32" s="2" t="s">
        <v>82</v>
      </c>
      <c r="B32" s="1" t="s">
        <v>94</v>
      </c>
      <c r="C32" s="55">
        <v>100</v>
      </c>
      <c r="D32" s="55">
        <v>100</v>
      </c>
      <c r="E32" s="55">
        <v>100</v>
      </c>
      <c r="F32" s="55" t="s">
        <v>145</v>
      </c>
      <c r="G32" s="53" t="s">
        <v>145</v>
      </c>
    </row>
    <row r="33" spans="1:7" ht="15.75" x14ac:dyDescent="0.25">
      <c r="A33" s="2" t="s">
        <v>52</v>
      </c>
      <c r="B33" s="1" t="s">
        <v>92</v>
      </c>
      <c r="C33" s="70">
        <v>99.5</v>
      </c>
      <c r="D33" s="70">
        <v>99.5</v>
      </c>
      <c r="E33" s="70">
        <v>99.7</v>
      </c>
      <c r="F33" s="87">
        <v>51.2</v>
      </c>
      <c r="G33" s="87">
        <v>35.29</v>
      </c>
    </row>
    <row r="34" spans="1:7" ht="15.75" x14ac:dyDescent="0.25">
      <c r="A34" s="2" t="s">
        <v>56</v>
      </c>
      <c r="B34" s="1" t="s">
        <v>90</v>
      </c>
      <c r="C34" s="57">
        <v>18.600000000000001</v>
      </c>
      <c r="D34" s="57">
        <v>19.2</v>
      </c>
      <c r="E34" s="58">
        <v>99.7</v>
      </c>
      <c r="F34" s="156">
        <v>51.6</v>
      </c>
      <c r="G34" s="53">
        <v>100</v>
      </c>
    </row>
    <row r="35" spans="1:7" ht="15.75" x14ac:dyDescent="0.25">
      <c r="A35" s="2" t="s">
        <v>33</v>
      </c>
      <c r="B35" s="1" t="s">
        <v>93</v>
      </c>
      <c r="C35" s="55">
        <v>80</v>
      </c>
      <c r="D35" s="55">
        <v>80</v>
      </c>
      <c r="E35" s="55">
        <v>99</v>
      </c>
      <c r="F35" s="55">
        <v>44.7</v>
      </c>
      <c r="G35" s="55">
        <v>81</v>
      </c>
    </row>
    <row r="36" spans="1:7" ht="15.75" x14ac:dyDescent="0.25">
      <c r="A36" s="2" t="s">
        <v>68</v>
      </c>
      <c r="B36" s="1" t="s">
        <v>94</v>
      </c>
      <c r="C36" s="65">
        <v>88</v>
      </c>
      <c r="D36" s="65">
        <v>100</v>
      </c>
      <c r="E36" s="65">
        <v>96.5</v>
      </c>
      <c r="F36" s="65">
        <v>59.1</v>
      </c>
      <c r="G36" s="65">
        <v>100</v>
      </c>
    </row>
    <row r="37" spans="1:7" ht="15.75" x14ac:dyDescent="0.25">
      <c r="A37" s="2" t="s">
        <v>44</v>
      </c>
      <c r="B37" s="1" t="s">
        <v>93</v>
      </c>
      <c r="C37" s="55">
        <v>93.7</v>
      </c>
      <c r="D37" s="55">
        <v>94.3</v>
      </c>
      <c r="E37" s="55">
        <v>96.3</v>
      </c>
      <c r="F37" s="165">
        <v>26.1572072072072</v>
      </c>
      <c r="G37" s="154">
        <v>72.459000000000003</v>
      </c>
    </row>
    <row r="38" spans="1:7" ht="15.75" x14ac:dyDescent="0.25">
      <c r="A38" s="2" t="s">
        <v>32</v>
      </c>
      <c r="B38" s="1" t="s">
        <v>91</v>
      </c>
      <c r="C38" s="55">
        <v>94.6</v>
      </c>
      <c r="D38" s="55">
        <v>94.6</v>
      </c>
      <c r="E38" s="55">
        <v>95.58</v>
      </c>
      <c r="F38" s="75">
        <f>(39.17+30.77+36.34)/3</f>
        <v>35.426666666666669</v>
      </c>
      <c r="G38" s="58">
        <v>92.3</v>
      </c>
    </row>
    <row r="39" spans="1:7" ht="15.75" x14ac:dyDescent="0.25">
      <c r="A39" s="2" t="s">
        <v>81</v>
      </c>
      <c r="B39" s="1" t="s">
        <v>96</v>
      </c>
      <c r="C39" s="55">
        <v>98.9</v>
      </c>
      <c r="D39" s="55">
        <v>98.9</v>
      </c>
      <c r="E39" s="55">
        <v>95.3</v>
      </c>
      <c r="F39" s="75">
        <v>38.729999999999997</v>
      </c>
      <c r="G39" s="66">
        <v>33.299999999999997</v>
      </c>
    </row>
    <row r="40" spans="1:7" ht="15.75" x14ac:dyDescent="0.25">
      <c r="A40" s="2" t="s">
        <v>69</v>
      </c>
      <c r="B40" s="1" t="s">
        <v>93</v>
      </c>
      <c r="C40" s="55">
        <v>93.3</v>
      </c>
      <c r="D40" s="55">
        <v>93.4</v>
      </c>
      <c r="E40" s="55">
        <v>95</v>
      </c>
      <c r="F40" s="168">
        <v>53.8</v>
      </c>
      <c r="G40" s="168">
        <v>55</v>
      </c>
    </row>
    <row r="41" spans="1:7" ht="15.75" x14ac:dyDescent="0.25">
      <c r="A41" s="2" t="s">
        <v>41</v>
      </c>
      <c r="B41" s="1" t="s">
        <v>90</v>
      </c>
      <c r="C41" s="61">
        <v>57.5</v>
      </c>
      <c r="D41" s="61">
        <v>92</v>
      </c>
      <c r="E41" s="61">
        <v>94.9</v>
      </c>
      <c r="F41" s="59">
        <v>28.6</v>
      </c>
      <c r="G41" s="59">
        <v>67</v>
      </c>
    </row>
    <row r="42" spans="1:7" ht="31.5" x14ac:dyDescent="0.25">
      <c r="A42" s="2" t="s">
        <v>12</v>
      </c>
      <c r="B42" s="1" t="s">
        <v>90</v>
      </c>
      <c r="C42" s="55">
        <v>88.5</v>
      </c>
      <c r="D42" s="66">
        <v>90</v>
      </c>
      <c r="E42" s="61">
        <v>94.7</v>
      </c>
      <c r="F42" s="55">
        <v>30.7</v>
      </c>
      <c r="G42" s="53" t="s">
        <v>144</v>
      </c>
    </row>
    <row r="43" spans="1:7" ht="15.75" x14ac:dyDescent="0.25">
      <c r="A43" s="2" t="s">
        <v>16</v>
      </c>
      <c r="B43" s="1" t="s">
        <v>93</v>
      </c>
      <c r="C43" s="55">
        <v>88</v>
      </c>
      <c r="D43" s="55">
        <v>94</v>
      </c>
      <c r="E43" s="55">
        <v>94</v>
      </c>
      <c r="F43" s="55">
        <v>74</v>
      </c>
      <c r="G43" s="55">
        <v>52.9</v>
      </c>
    </row>
    <row r="44" spans="1:7" ht="15.75" x14ac:dyDescent="0.25">
      <c r="A44" s="2" t="s">
        <v>79</v>
      </c>
      <c r="B44" s="1" t="s">
        <v>89</v>
      </c>
      <c r="C44" s="55">
        <v>97.7</v>
      </c>
      <c r="D44" s="55">
        <v>98</v>
      </c>
      <c r="E44" s="55">
        <v>94</v>
      </c>
      <c r="F44" s="55">
        <v>40.200000000000003</v>
      </c>
      <c r="G44" s="58">
        <v>100</v>
      </c>
    </row>
    <row r="45" spans="1:7" ht="15.75" x14ac:dyDescent="0.25">
      <c r="A45" s="2" t="s">
        <v>49</v>
      </c>
      <c r="B45" s="1" t="s">
        <v>91</v>
      </c>
      <c r="C45" s="55">
        <v>93</v>
      </c>
      <c r="D45" s="55">
        <v>100</v>
      </c>
      <c r="E45" s="55">
        <v>93</v>
      </c>
      <c r="F45" s="55">
        <v>34.799999999999997</v>
      </c>
      <c r="G45" s="58">
        <v>61.5</v>
      </c>
    </row>
    <row r="46" spans="1:7" ht="30" x14ac:dyDescent="0.25">
      <c r="A46" s="2" t="s">
        <v>23</v>
      </c>
      <c r="B46" s="1" t="s">
        <v>94</v>
      </c>
      <c r="C46" s="55">
        <v>80</v>
      </c>
      <c r="D46" s="55">
        <v>90</v>
      </c>
      <c r="E46" s="55">
        <v>90</v>
      </c>
      <c r="F46" s="79">
        <v>57.4</v>
      </c>
      <c r="G46" s="79">
        <v>70.400000000000006</v>
      </c>
    </row>
    <row r="47" spans="1:7" ht="15.75" x14ac:dyDescent="0.25">
      <c r="A47" s="2" t="s">
        <v>61</v>
      </c>
      <c r="B47" s="1" t="s">
        <v>91</v>
      </c>
      <c r="C47" s="56">
        <v>15</v>
      </c>
      <c r="D47" s="155">
        <v>15</v>
      </c>
      <c r="E47" s="92">
        <v>90</v>
      </c>
      <c r="F47" s="87">
        <v>44.4</v>
      </c>
      <c r="G47" s="63">
        <v>47.3</v>
      </c>
    </row>
    <row r="48" spans="1:7" ht="15.75" x14ac:dyDescent="0.25">
      <c r="A48" s="2" t="s">
        <v>83</v>
      </c>
      <c r="B48" s="1" t="s">
        <v>92</v>
      </c>
      <c r="C48" s="55">
        <v>85</v>
      </c>
      <c r="D48" s="55">
        <v>90</v>
      </c>
      <c r="E48" s="55">
        <v>90</v>
      </c>
      <c r="F48" s="55">
        <v>53.8</v>
      </c>
      <c r="G48" s="55">
        <v>66.5</v>
      </c>
    </row>
    <row r="49" spans="1:7" ht="15.75" x14ac:dyDescent="0.25">
      <c r="A49" s="2" t="s">
        <v>70</v>
      </c>
      <c r="B49" s="1" t="s">
        <v>92</v>
      </c>
      <c r="C49" s="55">
        <v>89.9</v>
      </c>
      <c r="D49" s="55">
        <v>89.91</v>
      </c>
      <c r="E49" s="55">
        <v>89.92</v>
      </c>
      <c r="F49" s="55">
        <v>68.5</v>
      </c>
      <c r="G49" s="55">
        <v>33.299999999999997</v>
      </c>
    </row>
    <row r="50" spans="1:7" ht="15.75" x14ac:dyDescent="0.25">
      <c r="A50" s="2" t="s">
        <v>62</v>
      </c>
      <c r="B50" s="1" t="s">
        <v>92</v>
      </c>
      <c r="C50" s="53">
        <v>88</v>
      </c>
      <c r="D50" s="53">
        <v>89</v>
      </c>
      <c r="E50" s="53">
        <v>89</v>
      </c>
      <c r="F50" s="53">
        <v>21.6</v>
      </c>
      <c r="G50" s="53">
        <v>36.4</v>
      </c>
    </row>
    <row r="51" spans="1:7" ht="15.75" x14ac:dyDescent="0.25">
      <c r="A51" s="2" t="s">
        <v>45</v>
      </c>
      <c r="B51" s="1" t="s">
        <v>93</v>
      </c>
      <c r="C51" s="73">
        <v>50</v>
      </c>
      <c r="D51" s="73">
        <v>55</v>
      </c>
      <c r="E51" s="73">
        <v>87.5</v>
      </c>
      <c r="F51" s="55">
        <v>49</v>
      </c>
      <c r="G51" s="58">
        <v>57</v>
      </c>
    </row>
    <row r="52" spans="1:7" ht="15.75" x14ac:dyDescent="0.25">
      <c r="A52" s="2" t="s">
        <v>10</v>
      </c>
      <c r="B52" s="1" t="s">
        <v>93</v>
      </c>
      <c r="C52" s="53">
        <v>100</v>
      </c>
      <c r="D52" s="53">
        <v>87</v>
      </c>
      <c r="E52" s="53">
        <v>87.4</v>
      </c>
      <c r="F52" s="53">
        <v>68.5</v>
      </c>
      <c r="G52" s="89">
        <v>90</v>
      </c>
    </row>
    <row r="53" spans="1:7" ht="15.75" x14ac:dyDescent="0.25">
      <c r="A53" s="2" t="s">
        <v>87</v>
      </c>
      <c r="B53" s="1" t="s">
        <v>93</v>
      </c>
      <c r="C53" s="66">
        <v>87.1</v>
      </c>
      <c r="D53" s="66">
        <v>87.2</v>
      </c>
      <c r="E53" s="66">
        <v>87.2</v>
      </c>
      <c r="F53" s="66">
        <v>51.7</v>
      </c>
      <c r="G53" s="55">
        <v>94.2</v>
      </c>
    </row>
    <row r="54" spans="1:7" ht="15.75" x14ac:dyDescent="0.25">
      <c r="A54" s="2" t="s">
        <v>72</v>
      </c>
      <c r="B54" s="1" t="s">
        <v>89</v>
      </c>
      <c r="C54" s="55">
        <v>63.2</v>
      </c>
      <c r="D54" s="55">
        <v>80</v>
      </c>
      <c r="E54" s="55">
        <v>86.6</v>
      </c>
      <c r="F54" s="55">
        <v>38</v>
      </c>
      <c r="G54" s="58">
        <v>70</v>
      </c>
    </row>
    <row r="55" spans="1:7" ht="15.75" x14ac:dyDescent="0.25">
      <c r="A55" s="2" t="s">
        <v>50</v>
      </c>
      <c r="B55" s="1" t="s">
        <v>89</v>
      </c>
      <c r="C55" s="55">
        <v>95.3</v>
      </c>
      <c r="D55" s="55">
        <v>95.5</v>
      </c>
      <c r="E55" s="55">
        <v>86.3</v>
      </c>
      <c r="F55" s="55">
        <v>37.299999999999997</v>
      </c>
      <c r="G55" s="58" t="s">
        <v>145</v>
      </c>
    </row>
    <row r="56" spans="1:7" ht="15.75" x14ac:dyDescent="0.25">
      <c r="A56" s="2" t="s">
        <v>11</v>
      </c>
      <c r="B56" s="1" t="s">
        <v>93</v>
      </c>
      <c r="C56" s="57">
        <v>85.9</v>
      </c>
      <c r="D56" s="57">
        <v>74.400000000000006</v>
      </c>
      <c r="E56" s="57">
        <v>85.9</v>
      </c>
      <c r="F56" s="57">
        <v>40</v>
      </c>
      <c r="G56" s="53" t="s">
        <v>145</v>
      </c>
    </row>
    <row r="57" spans="1:7" ht="30" x14ac:dyDescent="0.25">
      <c r="A57" s="2" t="s">
        <v>80</v>
      </c>
      <c r="B57" s="1" t="s">
        <v>96</v>
      </c>
      <c r="C57" s="66">
        <v>79.400000000000006</v>
      </c>
      <c r="D57" s="66">
        <v>55</v>
      </c>
      <c r="E57" s="66">
        <v>85.7</v>
      </c>
      <c r="F57" s="68">
        <v>23.466666666666669</v>
      </c>
      <c r="G57" s="63" t="s">
        <v>145</v>
      </c>
    </row>
    <row r="58" spans="1:7" ht="15.75" x14ac:dyDescent="0.25">
      <c r="A58" s="2" t="s">
        <v>36</v>
      </c>
      <c r="B58" s="1" t="s">
        <v>95</v>
      </c>
      <c r="C58" s="57">
        <v>81.540000000000006</v>
      </c>
      <c r="D58" s="57">
        <v>88</v>
      </c>
      <c r="E58" s="57">
        <v>85.24</v>
      </c>
      <c r="F58" s="57">
        <v>83.4</v>
      </c>
      <c r="G58" s="57">
        <v>63.3</v>
      </c>
    </row>
    <row r="59" spans="1:7" ht="15.75" x14ac:dyDescent="0.25">
      <c r="A59" s="2" t="s">
        <v>53</v>
      </c>
      <c r="B59" s="1" t="s">
        <v>93</v>
      </c>
      <c r="C59" s="55">
        <v>20</v>
      </c>
      <c r="D59" s="55">
        <v>83.3</v>
      </c>
      <c r="E59" s="55">
        <v>83.3</v>
      </c>
      <c r="F59" s="55">
        <v>32</v>
      </c>
      <c r="G59" s="58">
        <v>30</v>
      </c>
    </row>
    <row r="60" spans="1:7" ht="15.75" x14ac:dyDescent="0.25">
      <c r="A60" s="2" t="s">
        <v>13</v>
      </c>
      <c r="B60" s="1" t="s">
        <v>93</v>
      </c>
      <c r="C60" s="92">
        <v>80.3</v>
      </c>
      <c r="D60" s="70">
        <v>83.2</v>
      </c>
      <c r="E60" s="70">
        <v>83.2</v>
      </c>
      <c r="F60" s="70">
        <v>41.9</v>
      </c>
      <c r="G60" s="70">
        <v>57.1</v>
      </c>
    </row>
    <row r="61" spans="1:7" ht="15.75" x14ac:dyDescent="0.25">
      <c r="A61" s="2" t="s">
        <v>5</v>
      </c>
      <c r="B61" s="1" t="s">
        <v>89</v>
      </c>
      <c r="C61" s="55">
        <v>80</v>
      </c>
      <c r="D61" s="55">
        <v>80</v>
      </c>
      <c r="E61" s="55">
        <v>83</v>
      </c>
      <c r="F61" s="55">
        <v>53.2</v>
      </c>
      <c r="G61" s="55">
        <v>62.8</v>
      </c>
    </row>
    <row r="62" spans="1:7" ht="15.75" x14ac:dyDescent="0.25">
      <c r="A62" s="2" t="s">
        <v>64</v>
      </c>
      <c r="B62" s="1" t="s">
        <v>96</v>
      </c>
      <c r="C62" s="53">
        <v>81</v>
      </c>
      <c r="D62" s="53">
        <v>81</v>
      </c>
      <c r="E62" s="53">
        <v>81.2</v>
      </c>
      <c r="F62" s="56">
        <v>45.6</v>
      </c>
      <c r="G62" s="56">
        <v>22</v>
      </c>
    </row>
    <row r="63" spans="1:7" ht="15.75" x14ac:dyDescent="0.25">
      <c r="A63" s="6" t="s">
        <v>4</v>
      </c>
      <c r="B63" s="1" t="s">
        <v>89</v>
      </c>
      <c r="C63" s="55" t="s">
        <v>141</v>
      </c>
      <c r="D63" s="55">
        <v>70</v>
      </c>
      <c r="E63" s="55">
        <v>80.5</v>
      </c>
      <c r="F63" s="55">
        <v>45.6</v>
      </c>
      <c r="G63" s="58">
        <v>33.299999999999997</v>
      </c>
    </row>
    <row r="64" spans="1:7" ht="30" x14ac:dyDescent="0.25">
      <c r="A64" s="2" t="s">
        <v>66</v>
      </c>
      <c r="B64" s="1" t="s">
        <v>94</v>
      </c>
      <c r="C64" s="53">
        <v>83.33</v>
      </c>
      <c r="D64" s="53">
        <v>84.2</v>
      </c>
      <c r="E64" s="53">
        <v>80.36</v>
      </c>
      <c r="F64" s="53">
        <v>38.369999999999997</v>
      </c>
      <c r="G64" s="53">
        <v>76.16</v>
      </c>
    </row>
    <row r="65" spans="1:7" ht="30" x14ac:dyDescent="0.25">
      <c r="A65" s="2" t="s">
        <v>28</v>
      </c>
      <c r="B65" s="1" t="s">
        <v>94</v>
      </c>
      <c r="C65" s="55">
        <v>70</v>
      </c>
      <c r="D65" s="55">
        <v>80</v>
      </c>
      <c r="E65" s="55">
        <v>80</v>
      </c>
      <c r="F65" s="55">
        <v>45.5</v>
      </c>
      <c r="G65" s="58">
        <v>53</v>
      </c>
    </row>
    <row r="66" spans="1:7" ht="15.75" x14ac:dyDescent="0.25">
      <c r="A66" s="2" t="s">
        <v>35</v>
      </c>
      <c r="B66" s="1" t="s">
        <v>89</v>
      </c>
      <c r="C66" s="55">
        <v>50</v>
      </c>
      <c r="D66" s="55">
        <v>70</v>
      </c>
      <c r="E66" s="55">
        <v>80</v>
      </c>
      <c r="F66" s="55" t="s">
        <v>145</v>
      </c>
      <c r="G66" s="55" t="s">
        <v>168</v>
      </c>
    </row>
    <row r="67" spans="1:7" ht="24.75" customHeight="1" x14ac:dyDescent="0.25">
      <c r="A67" s="2" t="s">
        <v>54</v>
      </c>
      <c r="B67" s="1" t="s">
        <v>92</v>
      </c>
      <c r="C67" s="70">
        <v>72.73</v>
      </c>
      <c r="D67" s="53">
        <v>60</v>
      </c>
      <c r="E67" s="53">
        <v>78.3</v>
      </c>
      <c r="F67" s="92">
        <v>61.1</v>
      </c>
      <c r="G67" s="53">
        <v>80.3</v>
      </c>
    </row>
    <row r="68" spans="1:7" ht="15.75" x14ac:dyDescent="0.25">
      <c r="A68" s="2" t="s">
        <v>19</v>
      </c>
      <c r="B68" s="1" t="s">
        <v>90</v>
      </c>
      <c r="C68" s="83">
        <v>75</v>
      </c>
      <c r="D68" s="55">
        <v>70</v>
      </c>
      <c r="E68" s="55">
        <v>78.260000000000005</v>
      </c>
      <c r="F68" s="73">
        <v>80</v>
      </c>
      <c r="G68" s="73">
        <v>80</v>
      </c>
    </row>
    <row r="69" spans="1:7" ht="15.75" x14ac:dyDescent="0.25">
      <c r="A69" s="2" t="s">
        <v>26</v>
      </c>
      <c r="B69" s="1" t="s">
        <v>93</v>
      </c>
      <c r="C69" s="61">
        <v>76</v>
      </c>
      <c r="D69" s="61">
        <v>48</v>
      </c>
      <c r="E69" s="61">
        <v>76</v>
      </c>
      <c r="F69" s="61" t="s">
        <v>163</v>
      </c>
      <c r="G69" s="62">
        <v>100</v>
      </c>
    </row>
    <row r="70" spans="1:7" ht="15.75" x14ac:dyDescent="0.25">
      <c r="A70" s="2" t="s">
        <v>73</v>
      </c>
      <c r="B70" s="1" t="s">
        <v>93</v>
      </c>
      <c r="C70" s="79">
        <v>75</v>
      </c>
      <c r="D70" s="79">
        <v>75</v>
      </c>
      <c r="E70" s="79">
        <v>75</v>
      </c>
      <c r="F70" s="79">
        <v>33</v>
      </c>
      <c r="G70" s="79">
        <v>50</v>
      </c>
    </row>
    <row r="71" spans="1:7" ht="15.75" x14ac:dyDescent="0.25">
      <c r="A71" s="2" t="s">
        <v>31</v>
      </c>
      <c r="B71" s="1" t="s">
        <v>92</v>
      </c>
      <c r="C71" s="53">
        <v>76</v>
      </c>
      <c r="D71" s="53">
        <v>72</v>
      </c>
      <c r="E71" s="53">
        <v>74</v>
      </c>
      <c r="F71" s="92">
        <v>47.1</v>
      </c>
      <c r="G71" s="92">
        <v>39.6</v>
      </c>
    </row>
    <row r="72" spans="1:7" ht="30" x14ac:dyDescent="0.25">
      <c r="A72" s="2" t="s">
        <v>86</v>
      </c>
      <c r="B72" s="1" t="s">
        <v>96</v>
      </c>
      <c r="C72" s="55">
        <v>74</v>
      </c>
      <c r="D72" s="55">
        <v>25</v>
      </c>
      <c r="E72" s="55">
        <v>74</v>
      </c>
      <c r="F72" s="163">
        <v>40</v>
      </c>
      <c r="G72" s="58" t="s">
        <v>141</v>
      </c>
    </row>
    <row r="73" spans="1:7" ht="30" x14ac:dyDescent="0.25">
      <c r="A73" s="2" t="s">
        <v>9</v>
      </c>
      <c r="B73" s="1" t="s">
        <v>92</v>
      </c>
      <c r="C73" s="65">
        <v>70</v>
      </c>
      <c r="D73" s="70">
        <v>70.010000000000005</v>
      </c>
      <c r="E73" s="70">
        <v>70.010000000000005</v>
      </c>
      <c r="F73" s="72">
        <v>57.3</v>
      </c>
      <c r="G73" s="72">
        <v>61.2</v>
      </c>
    </row>
    <row r="74" spans="1:7" ht="15.75" x14ac:dyDescent="0.25">
      <c r="A74" s="2" t="s">
        <v>24</v>
      </c>
      <c r="B74" s="1" t="s">
        <v>91</v>
      </c>
      <c r="C74" s="55">
        <v>68</v>
      </c>
      <c r="D74" s="55">
        <v>68</v>
      </c>
      <c r="E74" s="55">
        <v>70</v>
      </c>
      <c r="F74" s="163">
        <v>45.6</v>
      </c>
      <c r="G74" s="55">
        <v>67</v>
      </c>
    </row>
    <row r="75" spans="1:7" ht="15.75" x14ac:dyDescent="0.25">
      <c r="A75" s="2" t="s">
        <v>67</v>
      </c>
      <c r="B75" s="1" t="s">
        <v>93</v>
      </c>
      <c r="C75" s="64">
        <v>59.8</v>
      </c>
      <c r="D75" s="55">
        <v>59.86</v>
      </c>
      <c r="E75" s="55">
        <v>59.86</v>
      </c>
      <c r="F75" s="57">
        <v>31</v>
      </c>
      <c r="G75" s="53" t="s">
        <v>145</v>
      </c>
    </row>
    <row r="76" spans="1:7" ht="30" x14ac:dyDescent="0.25">
      <c r="A76" s="2" t="s">
        <v>84</v>
      </c>
      <c r="B76" s="1" t="s">
        <v>90</v>
      </c>
      <c r="C76" s="55">
        <v>58</v>
      </c>
      <c r="D76" s="55">
        <v>58</v>
      </c>
      <c r="E76" s="61">
        <v>58</v>
      </c>
      <c r="F76" s="55" t="s">
        <v>145</v>
      </c>
      <c r="G76" s="55" t="s">
        <v>145</v>
      </c>
    </row>
    <row r="77" spans="1:7" ht="30" x14ac:dyDescent="0.25">
      <c r="A77" s="2" t="s">
        <v>47</v>
      </c>
      <c r="B77" s="1" t="s">
        <v>91</v>
      </c>
      <c r="C77" s="53">
        <v>38</v>
      </c>
      <c r="D77" s="53">
        <v>38</v>
      </c>
      <c r="E77" s="53">
        <v>50</v>
      </c>
      <c r="F77" s="53">
        <f>13+18+36/3</f>
        <v>43</v>
      </c>
      <c r="G77" s="89">
        <v>50</v>
      </c>
    </row>
    <row r="78" spans="1:7" ht="15.75" x14ac:dyDescent="0.25">
      <c r="A78" s="2" t="s">
        <v>85</v>
      </c>
      <c r="B78" s="1" t="s">
        <v>90</v>
      </c>
      <c r="C78" s="55">
        <v>45</v>
      </c>
      <c r="D78" s="55">
        <v>50</v>
      </c>
      <c r="E78" s="55">
        <v>50</v>
      </c>
      <c r="F78" s="82">
        <v>38.6</v>
      </c>
      <c r="G78" s="82">
        <v>30.2</v>
      </c>
    </row>
    <row r="79" spans="1:7" ht="15.75" x14ac:dyDescent="0.25">
      <c r="A79" s="2" t="s">
        <v>57</v>
      </c>
      <c r="B79" s="1" t="s">
        <v>91</v>
      </c>
      <c r="C79" s="78">
        <v>41</v>
      </c>
      <c r="D79" s="78">
        <v>43</v>
      </c>
      <c r="E79" s="78">
        <v>44</v>
      </c>
      <c r="F79" s="157">
        <v>51.6</v>
      </c>
      <c r="G79" s="58" t="s">
        <v>145</v>
      </c>
    </row>
    <row r="80" spans="1:7" ht="15.75" x14ac:dyDescent="0.25">
      <c r="A80" s="2" t="s">
        <v>38</v>
      </c>
      <c r="B80" s="1" t="s">
        <v>93</v>
      </c>
      <c r="C80" s="56">
        <v>85.7</v>
      </c>
      <c r="D80" s="56">
        <v>41.9</v>
      </c>
      <c r="E80" s="89">
        <v>40.1</v>
      </c>
      <c r="F80" s="56">
        <v>25.3</v>
      </c>
      <c r="G80" s="89">
        <v>60.5</v>
      </c>
    </row>
    <row r="81" spans="1:7" ht="15.75" x14ac:dyDescent="0.25">
      <c r="A81" s="2" t="s">
        <v>7</v>
      </c>
      <c r="B81" s="1" t="s">
        <v>91</v>
      </c>
      <c r="C81" s="55">
        <v>35</v>
      </c>
      <c r="D81" s="55">
        <v>36</v>
      </c>
      <c r="E81" s="61">
        <v>36</v>
      </c>
      <c r="F81" s="55">
        <v>40.4</v>
      </c>
      <c r="G81" s="55">
        <v>100</v>
      </c>
    </row>
    <row r="82" spans="1:7" ht="15.75" x14ac:dyDescent="0.25">
      <c r="A82" s="2" t="s">
        <v>27</v>
      </c>
      <c r="B82" s="1" t="s">
        <v>90</v>
      </c>
      <c r="C82" s="55">
        <v>20</v>
      </c>
      <c r="D82" s="55">
        <v>23</v>
      </c>
      <c r="E82" s="55">
        <v>28</v>
      </c>
      <c r="F82" s="55">
        <v>48.1</v>
      </c>
      <c r="G82" s="58">
        <v>57.2</v>
      </c>
    </row>
    <row r="83" spans="1:7" ht="15.75" x14ac:dyDescent="0.25">
      <c r="A83" s="2" t="s">
        <v>29</v>
      </c>
      <c r="B83" s="1" t="s">
        <v>91</v>
      </c>
      <c r="C83" s="53">
        <v>20</v>
      </c>
      <c r="D83" s="53">
        <v>20</v>
      </c>
      <c r="E83" s="53">
        <v>20</v>
      </c>
      <c r="F83" s="150"/>
      <c r="G83" s="150"/>
    </row>
    <row r="84" spans="1:7" ht="15.75" x14ac:dyDescent="0.25">
      <c r="A84" s="2" t="s">
        <v>39</v>
      </c>
      <c r="B84" s="1" t="s">
        <v>91</v>
      </c>
      <c r="C84" s="55">
        <v>92</v>
      </c>
      <c r="D84" s="55">
        <v>18</v>
      </c>
      <c r="E84" s="55">
        <v>18</v>
      </c>
      <c r="F84" s="55">
        <v>48.4</v>
      </c>
      <c r="G84" s="76">
        <v>72.5</v>
      </c>
    </row>
    <row r="85" spans="1:7" ht="15.75" x14ac:dyDescent="0.25">
      <c r="A85" s="2" t="s">
        <v>78</v>
      </c>
      <c r="B85" s="1" t="s">
        <v>90</v>
      </c>
      <c r="C85" s="66">
        <v>16</v>
      </c>
      <c r="D85" s="66">
        <v>18</v>
      </c>
      <c r="E85" s="66">
        <v>18</v>
      </c>
      <c r="F85" s="79">
        <v>33</v>
      </c>
      <c r="G85" s="69">
        <v>96</v>
      </c>
    </row>
    <row r="86" spans="1:7" ht="15.75" x14ac:dyDescent="0.25">
      <c r="A86" s="2" t="s">
        <v>74</v>
      </c>
      <c r="B86" s="1" t="s">
        <v>89</v>
      </c>
      <c r="C86" s="55">
        <v>16</v>
      </c>
      <c r="D86" s="55">
        <v>17</v>
      </c>
      <c r="E86" s="55">
        <v>7</v>
      </c>
      <c r="F86" s="72" t="s">
        <v>145</v>
      </c>
      <c r="G86" s="53" t="s">
        <v>145</v>
      </c>
    </row>
    <row r="87" spans="1:7" ht="15.75" x14ac:dyDescent="0.25">
      <c r="A87" s="2" t="s">
        <v>21</v>
      </c>
      <c r="B87" s="1" t="s">
        <v>94</v>
      </c>
      <c r="C87" s="55">
        <v>1</v>
      </c>
      <c r="D87" s="55">
        <v>11.5</v>
      </c>
      <c r="E87" s="55">
        <v>1</v>
      </c>
      <c r="F87" s="55">
        <v>9.52</v>
      </c>
      <c r="G87" s="55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9" activePane="bottomLeft" state="frozen"/>
      <selection pane="bottomLeft" sqref="A1:XFD1048576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8.28515625" style="102" customWidth="1"/>
    <col min="4" max="4" width="16.140625" style="102" customWidth="1"/>
    <col min="5" max="5" width="17" style="102" customWidth="1"/>
    <col min="6" max="6" width="27.7109375" style="102" customWidth="1"/>
    <col min="7" max="7" width="17" style="102" customWidth="1"/>
    <col min="8" max="16384" width="9.140625" style="102"/>
  </cols>
  <sheetData>
    <row r="1" spans="1:7" ht="49.5" customHeight="1" x14ac:dyDescent="0.25">
      <c r="A1" s="214" t="s">
        <v>105</v>
      </c>
      <c r="B1" s="214"/>
      <c r="C1" s="214"/>
      <c r="D1" s="214"/>
      <c r="E1" s="214"/>
      <c r="F1" s="214"/>
      <c r="G1" s="214"/>
    </row>
    <row r="2" spans="1:7" s="109" customFormat="1" ht="96.75" customHeight="1" x14ac:dyDescent="0.25">
      <c r="A2" s="128" t="s">
        <v>1</v>
      </c>
      <c r="B2" s="128" t="s">
        <v>2</v>
      </c>
      <c r="C2" s="129" t="s">
        <v>134</v>
      </c>
      <c r="D2" s="129" t="s">
        <v>135</v>
      </c>
      <c r="E2" s="129" t="s">
        <v>136</v>
      </c>
      <c r="F2" s="129" t="s">
        <v>137</v>
      </c>
      <c r="G2" s="129" t="s">
        <v>138</v>
      </c>
    </row>
    <row r="3" spans="1:7" ht="15.75" x14ac:dyDescent="0.25">
      <c r="A3" s="9" t="s">
        <v>7</v>
      </c>
      <c r="B3" s="10" t="s">
        <v>91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9" t="s">
        <v>22</v>
      </c>
      <c r="B4" s="10" t="s">
        <v>89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9" t="s">
        <v>32</v>
      </c>
      <c r="B5" s="10" t="s">
        <v>91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15.75" x14ac:dyDescent="0.25">
      <c r="A6" s="9" t="s">
        <v>33</v>
      </c>
      <c r="B6" s="10" t="s">
        <v>93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9" t="s">
        <v>36</v>
      </c>
      <c r="B7" s="10" t="s">
        <v>95</v>
      </c>
      <c r="C7" s="63" t="s">
        <v>142</v>
      </c>
      <c r="D7" s="63" t="s">
        <v>142</v>
      </c>
      <c r="E7" s="63" t="s">
        <v>142</v>
      </c>
      <c r="F7" s="63" t="s">
        <v>142</v>
      </c>
      <c r="G7" s="63" t="s">
        <v>142</v>
      </c>
    </row>
    <row r="8" spans="1:7" ht="15.75" x14ac:dyDescent="0.25">
      <c r="A8" s="9" t="s">
        <v>39</v>
      </c>
      <c r="B8" s="10" t="s">
        <v>91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7" ht="15.75" customHeight="1" x14ac:dyDescent="0.25">
      <c r="A9" s="9" t="s">
        <v>55</v>
      </c>
      <c r="B9" s="10" t="s">
        <v>92</v>
      </c>
      <c r="C9" s="70" t="s">
        <v>142</v>
      </c>
      <c r="D9" s="70" t="s">
        <v>142</v>
      </c>
      <c r="E9" s="70" t="s">
        <v>142</v>
      </c>
      <c r="F9" s="70" t="s">
        <v>142</v>
      </c>
      <c r="G9" s="70" t="s">
        <v>142</v>
      </c>
    </row>
    <row r="10" spans="1:7" ht="15.75" x14ac:dyDescent="0.25">
      <c r="A10" s="9" t="s">
        <v>58</v>
      </c>
      <c r="B10" s="10" t="s">
        <v>88</v>
      </c>
      <c r="C10" s="53" t="s">
        <v>142</v>
      </c>
      <c r="D10" s="53" t="s">
        <v>142</v>
      </c>
      <c r="E10" s="53" t="s">
        <v>142</v>
      </c>
      <c r="F10" s="53" t="s">
        <v>142</v>
      </c>
      <c r="G10" s="53" t="s">
        <v>142</v>
      </c>
    </row>
    <row r="11" spans="1:7" ht="15.75" x14ac:dyDescent="0.25">
      <c r="A11" s="9" t="s">
        <v>71</v>
      </c>
      <c r="B11" s="10" t="s">
        <v>93</v>
      </c>
      <c r="C11" s="53" t="s">
        <v>142</v>
      </c>
      <c r="D11" s="53" t="s">
        <v>142</v>
      </c>
      <c r="E11" s="53" t="s">
        <v>142</v>
      </c>
      <c r="F11" s="53" t="s">
        <v>142</v>
      </c>
      <c r="G11" s="53" t="s">
        <v>142</v>
      </c>
    </row>
    <row r="12" spans="1:7" ht="18.75" customHeight="1" x14ac:dyDescent="0.25">
      <c r="A12" s="9" t="s">
        <v>77</v>
      </c>
      <c r="B12" s="10" t="s">
        <v>92</v>
      </c>
      <c r="C12" s="53" t="s">
        <v>142</v>
      </c>
      <c r="D12" s="53" t="s">
        <v>142</v>
      </c>
      <c r="E12" s="53" t="s">
        <v>142</v>
      </c>
      <c r="F12" s="53" t="s">
        <v>142</v>
      </c>
      <c r="G12" s="53" t="s">
        <v>142</v>
      </c>
    </row>
    <row r="13" spans="1:7" ht="15.75" x14ac:dyDescent="0.25">
      <c r="A13" s="9" t="s">
        <v>83</v>
      </c>
      <c r="B13" s="10" t="s">
        <v>92</v>
      </c>
      <c r="C13" s="53" t="s">
        <v>142</v>
      </c>
      <c r="D13" s="53" t="s">
        <v>158</v>
      </c>
      <c r="E13" s="53" t="s">
        <v>142</v>
      </c>
      <c r="F13" s="53" t="s">
        <v>142</v>
      </c>
      <c r="G13" s="53" t="s">
        <v>142</v>
      </c>
    </row>
    <row r="14" spans="1:7" ht="30" x14ac:dyDescent="0.25">
      <c r="A14" s="9" t="s">
        <v>86</v>
      </c>
      <c r="B14" s="10" t="s">
        <v>96</v>
      </c>
      <c r="C14" s="53">
        <v>86</v>
      </c>
      <c r="D14" s="53">
        <v>86.1</v>
      </c>
      <c r="E14" s="53" t="s">
        <v>141</v>
      </c>
      <c r="F14" s="185">
        <v>46.333333333333336</v>
      </c>
      <c r="G14" s="89" t="s">
        <v>141</v>
      </c>
    </row>
    <row r="15" spans="1:7" ht="15.75" x14ac:dyDescent="0.25">
      <c r="A15" s="9" t="s">
        <v>3</v>
      </c>
      <c r="B15" s="10" t="s">
        <v>88</v>
      </c>
      <c r="C15" s="53">
        <v>100</v>
      </c>
      <c r="D15" s="53">
        <v>100</v>
      </c>
      <c r="E15" s="53">
        <v>100</v>
      </c>
      <c r="F15" s="63">
        <v>53</v>
      </c>
      <c r="G15" s="63">
        <v>61</v>
      </c>
    </row>
    <row r="16" spans="1:7" ht="15.75" x14ac:dyDescent="0.25">
      <c r="A16" s="9" t="s">
        <v>5</v>
      </c>
      <c r="B16" s="10" t="s">
        <v>89</v>
      </c>
      <c r="C16" s="53">
        <v>50</v>
      </c>
      <c r="D16" s="53">
        <v>55</v>
      </c>
      <c r="E16" s="53">
        <v>100</v>
      </c>
      <c r="F16" s="53">
        <v>55.6</v>
      </c>
      <c r="G16" s="53">
        <v>82.4</v>
      </c>
    </row>
    <row r="17" spans="1:7" ht="15.75" x14ac:dyDescent="0.25">
      <c r="A17" s="9" t="s">
        <v>6</v>
      </c>
      <c r="B17" s="10" t="s">
        <v>90</v>
      </c>
      <c r="C17" s="53">
        <v>100</v>
      </c>
      <c r="D17" s="53">
        <v>100</v>
      </c>
      <c r="E17" s="53">
        <v>100</v>
      </c>
      <c r="F17" s="53">
        <v>38.299999999999997</v>
      </c>
      <c r="G17" s="89">
        <v>33</v>
      </c>
    </row>
    <row r="18" spans="1:7" ht="15.75" x14ac:dyDescent="0.25">
      <c r="A18" s="9" t="s">
        <v>8</v>
      </c>
      <c r="B18" s="10" t="s">
        <v>88</v>
      </c>
      <c r="C18" s="53">
        <v>70</v>
      </c>
      <c r="D18" s="53">
        <v>100</v>
      </c>
      <c r="E18" s="53">
        <v>100</v>
      </c>
      <c r="F18" s="84">
        <v>32.5</v>
      </c>
      <c r="G18" s="63">
        <v>37.5</v>
      </c>
    </row>
    <row r="19" spans="1:7" ht="15.75" x14ac:dyDescent="0.25">
      <c r="A19" s="9" t="s">
        <v>15</v>
      </c>
      <c r="B19" s="10" t="s">
        <v>91</v>
      </c>
      <c r="C19" s="53">
        <v>100</v>
      </c>
      <c r="D19" s="53">
        <v>100</v>
      </c>
      <c r="E19" s="53">
        <v>100</v>
      </c>
      <c r="F19" s="70">
        <v>36.5</v>
      </c>
      <c r="G19" s="53">
        <v>76.12</v>
      </c>
    </row>
    <row r="20" spans="1:7" ht="15.75" x14ac:dyDescent="0.25">
      <c r="A20" s="9" t="s">
        <v>17</v>
      </c>
      <c r="B20" s="10" t="s">
        <v>94</v>
      </c>
      <c r="C20" s="55">
        <v>29.8</v>
      </c>
      <c r="D20" s="55">
        <v>30.1</v>
      </c>
      <c r="E20" s="55">
        <v>100</v>
      </c>
      <c r="F20" s="55">
        <v>45.5</v>
      </c>
      <c r="G20" s="121" t="s">
        <v>145</v>
      </c>
    </row>
    <row r="21" spans="1:7" ht="30" x14ac:dyDescent="0.25">
      <c r="A21" s="9" t="s">
        <v>18</v>
      </c>
      <c r="B21" s="10" t="s">
        <v>90</v>
      </c>
      <c r="C21" s="53">
        <v>100</v>
      </c>
      <c r="D21" s="53">
        <v>100</v>
      </c>
      <c r="E21" s="53">
        <v>100</v>
      </c>
      <c r="F21" s="53">
        <v>26.3</v>
      </c>
      <c r="G21" s="89">
        <v>14</v>
      </c>
    </row>
    <row r="22" spans="1:7" ht="15.75" x14ac:dyDescent="0.25">
      <c r="A22" s="9" t="s">
        <v>19</v>
      </c>
      <c r="B22" s="10" t="s">
        <v>90</v>
      </c>
      <c r="C22" s="53">
        <v>94.3</v>
      </c>
      <c r="D22" s="53">
        <v>100</v>
      </c>
      <c r="E22" s="53">
        <v>100</v>
      </c>
      <c r="F22" s="63" t="s">
        <v>145</v>
      </c>
      <c r="G22" s="63" t="s">
        <v>145</v>
      </c>
    </row>
    <row r="23" spans="1:7" ht="33.75" customHeight="1" x14ac:dyDescent="0.25">
      <c r="A23" s="9" t="s">
        <v>23</v>
      </c>
      <c r="B23" s="10" t="s">
        <v>94</v>
      </c>
      <c r="C23" s="53">
        <v>90</v>
      </c>
      <c r="D23" s="53">
        <v>92</v>
      </c>
      <c r="E23" s="53">
        <v>100</v>
      </c>
      <c r="F23" s="72">
        <v>54</v>
      </c>
      <c r="G23" s="72">
        <v>70</v>
      </c>
    </row>
    <row r="24" spans="1:7" ht="15.75" x14ac:dyDescent="0.25">
      <c r="A24" s="9" t="s">
        <v>24</v>
      </c>
      <c r="B24" s="10" t="s">
        <v>91</v>
      </c>
      <c r="C24" s="53">
        <v>100</v>
      </c>
      <c r="D24" s="53">
        <v>100</v>
      </c>
      <c r="E24" s="53">
        <v>100</v>
      </c>
      <c r="F24" s="185">
        <v>46.1</v>
      </c>
      <c r="G24" s="53">
        <v>100</v>
      </c>
    </row>
    <row r="25" spans="1:7" ht="15.75" x14ac:dyDescent="0.25">
      <c r="A25" s="9" t="s">
        <v>25</v>
      </c>
      <c r="B25" s="10" t="s">
        <v>88</v>
      </c>
      <c r="C25" s="186">
        <v>100</v>
      </c>
      <c r="D25" s="186">
        <v>100</v>
      </c>
      <c r="E25" s="186">
        <v>100</v>
      </c>
      <c r="F25" s="186">
        <v>100</v>
      </c>
      <c r="G25" s="186">
        <v>100</v>
      </c>
    </row>
    <row r="26" spans="1:7" ht="30" x14ac:dyDescent="0.25">
      <c r="A26" s="9" t="s">
        <v>28</v>
      </c>
      <c r="B26" s="10" t="s">
        <v>94</v>
      </c>
      <c r="C26" s="53">
        <v>100</v>
      </c>
      <c r="D26" s="53">
        <v>100</v>
      </c>
      <c r="E26" s="53">
        <v>100</v>
      </c>
      <c r="F26" s="53">
        <v>68</v>
      </c>
      <c r="G26" s="89">
        <v>50</v>
      </c>
    </row>
    <row r="27" spans="1:7" ht="15.75" x14ac:dyDescent="0.25">
      <c r="A27" s="9" t="s">
        <v>37</v>
      </c>
      <c r="B27" s="10" t="s">
        <v>96</v>
      </c>
      <c r="C27" s="70">
        <v>85</v>
      </c>
      <c r="D27" s="70">
        <v>85.5</v>
      </c>
      <c r="E27" s="70">
        <v>100</v>
      </c>
      <c r="F27" s="92">
        <v>37.9</v>
      </c>
      <c r="G27" s="92">
        <v>38.1</v>
      </c>
    </row>
    <row r="28" spans="1:7" ht="15.75" x14ac:dyDescent="0.25">
      <c r="A28" s="9" t="s">
        <v>52</v>
      </c>
      <c r="B28" s="10" t="s">
        <v>92</v>
      </c>
      <c r="C28" s="70">
        <v>80</v>
      </c>
      <c r="D28" s="70">
        <v>80</v>
      </c>
      <c r="E28" s="70">
        <v>100</v>
      </c>
      <c r="F28" s="87">
        <v>50.34</v>
      </c>
      <c r="G28" s="87">
        <v>50</v>
      </c>
    </row>
    <row r="29" spans="1:7" ht="15.75" x14ac:dyDescent="0.25">
      <c r="A29" s="9" t="s">
        <v>56</v>
      </c>
      <c r="B29" s="10" t="s">
        <v>90</v>
      </c>
      <c r="C29" s="92">
        <v>100</v>
      </c>
      <c r="D29" s="92">
        <v>100</v>
      </c>
      <c r="E29" s="92">
        <v>100</v>
      </c>
      <c r="F29" s="167">
        <v>44.6</v>
      </c>
      <c r="G29" s="167">
        <v>90</v>
      </c>
    </row>
    <row r="30" spans="1:7" ht="15.75" x14ac:dyDescent="0.25">
      <c r="A30" s="9" t="s">
        <v>59</v>
      </c>
      <c r="B30" s="10" t="s">
        <v>93</v>
      </c>
      <c r="C30" s="56">
        <v>100</v>
      </c>
      <c r="D30" s="56">
        <v>55</v>
      </c>
      <c r="E30" s="56">
        <v>100</v>
      </c>
      <c r="F30" s="56">
        <v>33</v>
      </c>
      <c r="G30" s="53" t="s">
        <v>145</v>
      </c>
    </row>
    <row r="31" spans="1:7" ht="15.75" x14ac:dyDescent="0.25">
      <c r="A31" s="9" t="s">
        <v>65</v>
      </c>
      <c r="B31" s="10" t="s">
        <v>88</v>
      </c>
      <c r="C31" s="53">
        <v>100</v>
      </c>
      <c r="D31" s="53">
        <v>63</v>
      </c>
      <c r="E31" s="53">
        <v>100</v>
      </c>
      <c r="F31" s="53">
        <v>53.63</v>
      </c>
      <c r="G31" s="53">
        <v>33.299999999999997</v>
      </c>
    </row>
    <row r="32" spans="1:7" ht="15.75" x14ac:dyDescent="0.25">
      <c r="A32" s="9" t="s">
        <v>73</v>
      </c>
      <c r="B32" s="10" t="s">
        <v>93</v>
      </c>
      <c r="C32" s="190">
        <v>100</v>
      </c>
      <c r="D32" s="190">
        <v>100</v>
      </c>
      <c r="E32" s="190">
        <v>100</v>
      </c>
      <c r="F32" s="72">
        <v>29</v>
      </c>
      <c r="G32" s="72">
        <v>41</v>
      </c>
    </row>
    <row r="33" spans="1:7" ht="15.75" x14ac:dyDescent="0.25">
      <c r="A33" s="9" t="s">
        <v>82</v>
      </c>
      <c r="B33" s="10" t="s">
        <v>94</v>
      </c>
      <c r="C33" s="53">
        <v>94.5</v>
      </c>
      <c r="D33" s="53">
        <v>99.5</v>
      </c>
      <c r="E33" s="53">
        <v>100</v>
      </c>
      <c r="F33" s="53" t="s">
        <v>145</v>
      </c>
      <c r="G33" s="53" t="s">
        <v>145</v>
      </c>
    </row>
    <row r="34" spans="1:7" ht="15.75" x14ac:dyDescent="0.25">
      <c r="A34" s="9" t="s">
        <v>85</v>
      </c>
      <c r="B34" s="10" t="s">
        <v>90</v>
      </c>
      <c r="C34" s="53">
        <v>15</v>
      </c>
      <c r="D34" s="53">
        <v>16</v>
      </c>
      <c r="E34" s="53">
        <v>100</v>
      </c>
      <c r="F34" s="84">
        <v>37.200000000000003</v>
      </c>
      <c r="G34" s="84">
        <v>42.4</v>
      </c>
    </row>
    <row r="35" spans="1:7" ht="15.75" x14ac:dyDescent="0.25">
      <c r="A35" s="9" t="s">
        <v>62</v>
      </c>
      <c r="B35" s="10" t="s">
        <v>92</v>
      </c>
      <c r="C35" s="63">
        <v>99</v>
      </c>
      <c r="D35" s="63">
        <v>98</v>
      </c>
      <c r="E35" s="63">
        <v>99.7</v>
      </c>
      <c r="F35" s="53">
        <v>22.6</v>
      </c>
      <c r="G35" s="53">
        <v>36.4</v>
      </c>
    </row>
    <row r="36" spans="1:7" ht="15.75" x14ac:dyDescent="0.25">
      <c r="A36" s="9" t="s">
        <v>72</v>
      </c>
      <c r="B36" s="10" t="s">
        <v>89</v>
      </c>
      <c r="C36" s="53">
        <v>99.5</v>
      </c>
      <c r="D36" s="53">
        <v>99.5</v>
      </c>
      <c r="E36" s="53">
        <v>99.5</v>
      </c>
      <c r="F36" s="53">
        <v>55</v>
      </c>
      <c r="G36" s="89">
        <v>72</v>
      </c>
    </row>
    <row r="37" spans="1:7" ht="15.75" x14ac:dyDescent="0.25">
      <c r="A37" s="9" t="s">
        <v>14</v>
      </c>
      <c r="B37" s="10" t="s">
        <v>88</v>
      </c>
      <c r="C37" s="53">
        <v>98</v>
      </c>
      <c r="D37" s="53">
        <v>98</v>
      </c>
      <c r="E37" s="53">
        <v>98</v>
      </c>
      <c r="F37" s="53">
        <v>49.6</v>
      </c>
      <c r="G37" s="89">
        <v>66.7</v>
      </c>
    </row>
    <row r="38" spans="1:7" ht="15.75" x14ac:dyDescent="0.25">
      <c r="A38" s="9" t="s">
        <v>40</v>
      </c>
      <c r="B38" s="10" t="s">
        <v>93</v>
      </c>
      <c r="C38" s="53">
        <v>98</v>
      </c>
      <c r="D38" s="53">
        <v>65</v>
      </c>
      <c r="E38" s="53">
        <v>98</v>
      </c>
      <c r="F38" s="53">
        <v>37.799999999999997</v>
      </c>
      <c r="G38" s="53" t="s">
        <v>145</v>
      </c>
    </row>
    <row r="39" spans="1:7" ht="15.75" x14ac:dyDescent="0.25">
      <c r="A39" s="9" t="s">
        <v>45</v>
      </c>
      <c r="B39" s="10" t="s">
        <v>93</v>
      </c>
      <c r="C39" s="63">
        <v>78.900000000000006</v>
      </c>
      <c r="D39" s="63">
        <v>79</v>
      </c>
      <c r="E39" s="63">
        <v>98</v>
      </c>
      <c r="F39" s="53">
        <v>56</v>
      </c>
      <c r="G39" s="89">
        <v>71</v>
      </c>
    </row>
    <row r="40" spans="1:7" ht="15.75" x14ac:dyDescent="0.25">
      <c r="A40" s="9" t="s">
        <v>53</v>
      </c>
      <c r="B40" s="10" t="s">
        <v>93</v>
      </c>
      <c r="C40" s="53">
        <v>20</v>
      </c>
      <c r="D40" s="53">
        <v>98</v>
      </c>
      <c r="E40" s="53">
        <v>98</v>
      </c>
      <c r="F40" s="53">
        <v>62.2</v>
      </c>
      <c r="G40" s="89">
        <v>65</v>
      </c>
    </row>
    <row r="41" spans="1:7" ht="15.75" x14ac:dyDescent="0.25">
      <c r="A41" s="9" t="s">
        <v>81</v>
      </c>
      <c r="B41" s="10" t="s">
        <v>96</v>
      </c>
      <c r="C41" s="53">
        <v>98.9</v>
      </c>
      <c r="D41" s="53">
        <v>98.9</v>
      </c>
      <c r="E41" s="56">
        <v>98</v>
      </c>
      <c r="F41" s="74">
        <v>48.3</v>
      </c>
      <c r="G41" s="56">
        <v>60.8</v>
      </c>
    </row>
    <row r="42" spans="1:7" ht="15.75" x14ac:dyDescent="0.25">
      <c r="A42" s="9" t="s">
        <v>79</v>
      </c>
      <c r="B42" s="10" t="s">
        <v>89</v>
      </c>
      <c r="C42" s="53">
        <v>95</v>
      </c>
      <c r="D42" s="53">
        <v>96.3</v>
      </c>
      <c r="E42" s="53">
        <v>97.6</v>
      </c>
      <c r="F42" s="53">
        <v>41.6</v>
      </c>
      <c r="G42" s="89">
        <v>100</v>
      </c>
    </row>
    <row r="43" spans="1:7" ht="15.75" x14ac:dyDescent="0.25">
      <c r="A43" s="9" t="s">
        <v>29</v>
      </c>
      <c r="B43" s="10" t="s">
        <v>91</v>
      </c>
      <c r="C43" s="53">
        <v>94</v>
      </c>
      <c r="D43" s="53">
        <v>92</v>
      </c>
      <c r="E43" s="53">
        <v>97</v>
      </c>
      <c r="F43" s="53" t="s">
        <v>141</v>
      </c>
      <c r="G43" s="53" t="s">
        <v>141</v>
      </c>
    </row>
    <row r="44" spans="1:7" ht="15.75" x14ac:dyDescent="0.25">
      <c r="A44" s="9" t="s">
        <v>43</v>
      </c>
      <c r="B44" s="10" t="s">
        <v>92</v>
      </c>
      <c r="C44" s="92">
        <v>95</v>
      </c>
      <c r="D44" s="92">
        <v>95</v>
      </c>
      <c r="E44" s="92">
        <v>97</v>
      </c>
      <c r="F44" s="92">
        <v>52.5</v>
      </c>
      <c r="G44" s="92">
        <v>80</v>
      </c>
    </row>
    <row r="45" spans="1:7" ht="15.75" x14ac:dyDescent="0.25">
      <c r="A45" s="9" t="s">
        <v>51</v>
      </c>
      <c r="B45" s="10" t="s">
        <v>89</v>
      </c>
      <c r="C45" s="70">
        <v>96.5</v>
      </c>
      <c r="D45" s="70">
        <v>96.7</v>
      </c>
      <c r="E45" s="87">
        <v>96.8</v>
      </c>
      <c r="F45" s="63">
        <v>28.2</v>
      </c>
      <c r="G45" s="63">
        <v>58.9</v>
      </c>
    </row>
    <row r="46" spans="1:7" ht="15.75" x14ac:dyDescent="0.25">
      <c r="A46" s="9" t="s">
        <v>42</v>
      </c>
      <c r="B46" s="10" t="s">
        <v>92</v>
      </c>
      <c r="C46" s="164">
        <v>95.3</v>
      </c>
      <c r="D46" s="164">
        <v>95.3</v>
      </c>
      <c r="E46" s="164">
        <v>96.3</v>
      </c>
      <c r="F46" s="164">
        <v>80</v>
      </c>
      <c r="G46" s="164">
        <v>75</v>
      </c>
    </row>
    <row r="47" spans="1:7" ht="15.75" x14ac:dyDescent="0.25">
      <c r="A47" s="9" t="s">
        <v>57</v>
      </c>
      <c r="B47" s="10" t="s">
        <v>91</v>
      </c>
      <c r="C47" s="90">
        <v>80</v>
      </c>
      <c r="D47" s="90">
        <v>80</v>
      </c>
      <c r="E47" s="90">
        <v>95.65</v>
      </c>
      <c r="F47" s="157">
        <v>58.3</v>
      </c>
      <c r="G47" s="53" t="s">
        <v>145</v>
      </c>
    </row>
    <row r="48" spans="1:7" ht="15.75" x14ac:dyDescent="0.25">
      <c r="A48" s="9" t="s">
        <v>67</v>
      </c>
      <c r="B48" s="10" t="s">
        <v>93</v>
      </c>
      <c r="C48" s="88">
        <v>95</v>
      </c>
      <c r="D48" s="53">
        <v>95.2</v>
      </c>
      <c r="E48" s="53">
        <v>95.2</v>
      </c>
      <c r="F48" s="89">
        <v>18</v>
      </c>
      <c r="G48" s="53" t="s">
        <v>145</v>
      </c>
    </row>
    <row r="49" spans="1:7" ht="15.75" x14ac:dyDescent="0.25">
      <c r="A49" s="9" t="s">
        <v>20</v>
      </c>
      <c r="B49" s="10" t="s">
        <v>93</v>
      </c>
      <c r="C49" s="92">
        <v>90</v>
      </c>
      <c r="D49" s="92">
        <v>95</v>
      </c>
      <c r="E49" s="92">
        <v>95</v>
      </c>
      <c r="F49" s="92">
        <v>47.6</v>
      </c>
      <c r="G49" s="92">
        <v>54.3</v>
      </c>
    </row>
    <row r="50" spans="1:7" ht="15.75" x14ac:dyDescent="0.25">
      <c r="A50" s="9" t="s">
        <v>31</v>
      </c>
      <c r="B50" s="10" t="s">
        <v>92</v>
      </c>
      <c r="C50" s="53">
        <v>97</v>
      </c>
      <c r="D50" s="53">
        <v>90</v>
      </c>
      <c r="E50" s="53">
        <v>95</v>
      </c>
      <c r="F50" s="92">
        <v>57.4</v>
      </c>
      <c r="G50" s="92">
        <v>54.3</v>
      </c>
    </row>
    <row r="51" spans="1:7" ht="15.75" x14ac:dyDescent="0.25">
      <c r="A51" s="9" t="s">
        <v>44</v>
      </c>
      <c r="B51" s="10" t="s">
        <v>93</v>
      </c>
      <c r="C51" s="53">
        <v>93.7</v>
      </c>
      <c r="D51" s="53">
        <v>94</v>
      </c>
      <c r="E51" s="53">
        <v>94.5</v>
      </c>
      <c r="F51" s="187">
        <v>29.8166381766382</v>
      </c>
      <c r="G51" s="188">
        <v>76.941000000000003</v>
      </c>
    </row>
    <row r="52" spans="1:7" ht="15.75" x14ac:dyDescent="0.25">
      <c r="A52" s="9" t="s">
        <v>26</v>
      </c>
      <c r="B52" s="10" t="s">
        <v>93</v>
      </c>
      <c r="C52" s="70">
        <v>93</v>
      </c>
      <c r="D52" s="70">
        <v>94</v>
      </c>
      <c r="E52" s="70">
        <v>94</v>
      </c>
      <c r="F52" s="70" t="s">
        <v>145</v>
      </c>
      <c r="G52" s="87">
        <v>90</v>
      </c>
    </row>
    <row r="53" spans="1:7" ht="15.75" x14ac:dyDescent="0.25">
      <c r="A53" s="9" t="s">
        <v>74</v>
      </c>
      <c r="B53" s="10" t="s">
        <v>89</v>
      </c>
      <c r="C53" s="53">
        <v>93</v>
      </c>
      <c r="D53" s="53">
        <v>94</v>
      </c>
      <c r="E53" s="53">
        <v>94</v>
      </c>
      <c r="F53" s="72" t="s">
        <v>145</v>
      </c>
      <c r="G53" s="72" t="s">
        <v>145</v>
      </c>
    </row>
    <row r="54" spans="1:7" ht="15.75" x14ac:dyDescent="0.25">
      <c r="A54" s="9" t="s">
        <v>50</v>
      </c>
      <c r="B54" s="10" t="s">
        <v>89</v>
      </c>
      <c r="C54" s="53">
        <v>93.8</v>
      </c>
      <c r="D54" s="53">
        <v>94</v>
      </c>
      <c r="E54" s="53">
        <v>93.8</v>
      </c>
      <c r="F54" s="53">
        <v>31.5</v>
      </c>
      <c r="G54" s="89">
        <v>42.9</v>
      </c>
    </row>
    <row r="55" spans="1:7" ht="15.75" x14ac:dyDescent="0.25">
      <c r="A55" s="9" t="s">
        <v>76</v>
      </c>
      <c r="B55" s="10" t="s">
        <v>92</v>
      </c>
      <c r="C55" s="53">
        <v>89.4</v>
      </c>
      <c r="D55" s="53">
        <v>92</v>
      </c>
      <c r="E55" s="53">
        <v>92.1</v>
      </c>
      <c r="F55" s="53">
        <v>54.5</v>
      </c>
      <c r="G55" s="53">
        <v>58.1</v>
      </c>
    </row>
    <row r="56" spans="1:7" ht="15.75" x14ac:dyDescent="0.25">
      <c r="A56" s="9" t="s">
        <v>11</v>
      </c>
      <c r="B56" s="10" t="s">
        <v>93</v>
      </c>
      <c r="C56" s="92">
        <v>98.5</v>
      </c>
      <c r="D56" s="92">
        <v>70</v>
      </c>
      <c r="E56" s="92">
        <v>91.97</v>
      </c>
      <c r="F56" s="92">
        <v>41.6</v>
      </c>
      <c r="G56" s="53" t="s">
        <v>145</v>
      </c>
    </row>
    <row r="57" spans="1:7" ht="15.75" x14ac:dyDescent="0.25">
      <c r="A57" s="9" t="s">
        <v>49</v>
      </c>
      <c r="B57" s="10" t="s">
        <v>91</v>
      </c>
      <c r="C57" s="53">
        <v>91.7</v>
      </c>
      <c r="D57" s="53">
        <v>91.8</v>
      </c>
      <c r="E57" s="53">
        <v>91.8</v>
      </c>
      <c r="F57" s="53">
        <v>35.299999999999997</v>
      </c>
      <c r="G57" s="89">
        <v>61.5</v>
      </c>
    </row>
    <row r="58" spans="1:7" ht="15.75" x14ac:dyDescent="0.25">
      <c r="A58" s="9" t="s">
        <v>64</v>
      </c>
      <c r="B58" s="10" t="s">
        <v>96</v>
      </c>
      <c r="C58" s="53">
        <v>88</v>
      </c>
      <c r="D58" s="53">
        <v>73.599999999999994</v>
      </c>
      <c r="E58" s="53">
        <v>91.6</v>
      </c>
      <c r="F58" s="72">
        <v>48</v>
      </c>
      <c r="G58" s="72">
        <v>50</v>
      </c>
    </row>
    <row r="59" spans="1:7" ht="15.75" x14ac:dyDescent="0.25">
      <c r="A59" s="9" t="s">
        <v>87</v>
      </c>
      <c r="B59" s="10" t="s">
        <v>93</v>
      </c>
      <c r="C59" s="56">
        <v>91</v>
      </c>
      <c r="D59" s="56">
        <v>91.1</v>
      </c>
      <c r="E59" s="56">
        <v>91.1</v>
      </c>
      <c r="F59" s="56">
        <v>55.7</v>
      </c>
      <c r="G59" s="53">
        <v>67.900000000000006</v>
      </c>
    </row>
    <row r="60" spans="1:7" ht="15.75" x14ac:dyDescent="0.25">
      <c r="A60" s="9" t="s">
        <v>10</v>
      </c>
      <c r="B60" s="10" t="s">
        <v>93</v>
      </c>
      <c r="C60" s="53">
        <v>89.6</v>
      </c>
      <c r="D60" s="53">
        <v>89.7</v>
      </c>
      <c r="E60" s="53">
        <v>90.7</v>
      </c>
      <c r="F60" s="53">
        <v>70.099999999999994</v>
      </c>
      <c r="G60" s="89">
        <v>80</v>
      </c>
    </row>
    <row r="61" spans="1:7" ht="15.75" x14ac:dyDescent="0.25">
      <c r="A61" s="9" t="s">
        <v>27</v>
      </c>
      <c r="B61" s="10" t="s">
        <v>90</v>
      </c>
      <c r="C61" s="53">
        <v>85</v>
      </c>
      <c r="D61" s="53">
        <v>90</v>
      </c>
      <c r="E61" s="53">
        <v>90</v>
      </c>
      <c r="F61" s="53">
        <v>33.4</v>
      </c>
      <c r="G61" s="89">
        <v>70</v>
      </c>
    </row>
    <row r="62" spans="1:7" ht="15.75" x14ac:dyDescent="0.25">
      <c r="A62" s="9" t="s">
        <v>38</v>
      </c>
      <c r="B62" s="10" t="s">
        <v>93</v>
      </c>
      <c r="C62" s="56">
        <v>89.5</v>
      </c>
      <c r="D62" s="56">
        <v>89.8</v>
      </c>
      <c r="E62" s="56">
        <v>89.8</v>
      </c>
      <c r="F62" s="56">
        <v>20.100000000000001</v>
      </c>
      <c r="G62" s="89">
        <v>60.5</v>
      </c>
    </row>
    <row r="63" spans="1:7" ht="30" x14ac:dyDescent="0.25">
      <c r="A63" s="9" t="s">
        <v>80</v>
      </c>
      <c r="B63" s="10" t="s">
        <v>96</v>
      </c>
      <c r="C63" s="56">
        <v>85</v>
      </c>
      <c r="D63" s="56">
        <v>88</v>
      </c>
      <c r="E63" s="56">
        <v>88</v>
      </c>
      <c r="F63" s="91">
        <v>26.033333333333331</v>
      </c>
      <c r="G63" s="63" t="s">
        <v>145</v>
      </c>
    </row>
    <row r="64" spans="1:7" ht="15.75" x14ac:dyDescent="0.25">
      <c r="A64" s="9" t="s">
        <v>46</v>
      </c>
      <c r="B64" s="10" t="s">
        <v>91</v>
      </c>
      <c r="C64" s="85">
        <v>86</v>
      </c>
      <c r="D64" s="85">
        <v>86</v>
      </c>
      <c r="E64" s="85">
        <v>87</v>
      </c>
      <c r="F64" s="86">
        <f>(54.4+48.5+52.5)/3</f>
        <v>51.800000000000004</v>
      </c>
      <c r="G64" s="70">
        <v>60</v>
      </c>
    </row>
    <row r="65" spans="1:7" ht="15.75" x14ac:dyDescent="0.25">
      <c r="A65" s="9" t="s">
        <v>69</v>
      </c>
      <c r="B65" s="10" t="s">
        <v>93</v>
      </c>
      <c r="C65" s="53">
        <v>86.7</v>
      </c>
      <c r="D65" s="53">
        <v>87</v>
      </c>
      <c r="E65" s="53">
        <v>87</v>
      </c>
      <c r="F65" s="189">
        <v>53.4</v>
      </c>
      <c r="G65" s="189">
        <v>58</v>
      </c>
    </row>
    <row r="66" spans="1:7" ht="15.75" x14ac:dyDescent="0.25">
      <c r="A66" s="9" t="s">
        <v>68</v>
      </c>
      <c r="B66" s="10" t="s">
        <v>94</v>
      </c>
      <c r="C66" s="65">
        <v>75</v>
      </c>
      <c r="D66" s="65">
        <v>78</v>
      </c>
      <c r="E66" s="65">
        <v>86.7</v>
      </c>
      <c r="F66" s="65">
        <v>64.8</v>
      </c>
      <c r="G66" s="65">
        <v>90</v>
      </c>
    </row>
    <row r="67" spans="1:7" ht="24.75" customHeight="1" x14ac:dyDescent="0.25">
      <c r="A67" s="9" t="s">
        <v>54</v>
      </c>
      <c r="B67" s="10" t="s">
        <v>92</v>
      </c>
      <c r="C67" s="70">
        <v>66.599999999999994</v>
      </c>
      <c r="D67" s="53">
        <v>57</v>
      </c>
      <c r="E67" s="53">
        <v>86.4</v>
      </c>
      <c r="F67" s="92">
        <v>52.8</v>
      </c>
      <c r="G67" s="53">
        <v>80.3</v>
      </c>
    </row>
    <row r="68" spans="1:7" ht="15.75" x14ac:dyDescent="0.25">
      <c r="A68" s="9" t="s">
        <v>41</v>
      </c>
      <c r="B68" s="10" t="s">
        <v>90</v>
      </c>
      <c r="C68" s="70">
        <v>83</v>
      </c>
      <c r="D68" s="70">
        <v>83</v>
      </c>
      <c r="E68" s="70">
        <v>83.2</v>
      </c>
      <c r="F68" s="85">
        <v>31.3</v>
      </c>
      <c r="G68" s="85">
        <v>67</v>
      </c>
    </row>
    <row r="69" spans="1:7" ht="15.75" x14ac:dyDescent="0.25">
      <c r="A69" s="9" t="s">
        <v>63</v>
      </c>
      <c r="B69" s="10" t="s">
        <v>90</v>
      </c>
      <c r="C69" s="53" t="s">
        <v>142</v>
      </c>
      <c r="D69" s="53">
        <v>81</v>
      </c>
      <c r="E69" s="53">
        <v>81</v>
      </c>
      <c r="F69" s="53" t="s">
        <v>142</v>
      </c>
      <c r="G69" s="53" t="s">
        <v>142</v>
      </c>
    </row>
    <row r="70" spans="1:7" ht="30" x14ac:dyDescent="0.25">
      <c r="A70" s="9" t="s">
        <v>66</v>
      </c>
      <c r="B70" s="10" t="s">
        <v>94</v>
      </c>
      <c r="C70" s="53">
        <v>77.5</v>
      </c>
      <c r="D70" s="53">
        <v>77.7</v>
      </c>
      <c r="E70" s="53">
        <v>78.040000000000006</v>
      </c>
      <c r="F70" s="53">
        <v>36.729999999999997</v>
      </c>
      <c r="G70" s="53">
        <v>76.16</v>
      </c>
    </row>
    <row r="71" spans="1:7" ht="15.75" x14ac:dyDescent="0.25">
      <c r="A71" s="9" t="s">
        <v>34</v>
      </c>
      <c r="B71" s="10" t="s">
        <v>88</v>
      </c>
      <c r="C71" s="53">
        <v>76.099999999999994</v>
      </c>
      <c r="D71" s="53">
        <v>76.2</v>
      </c>
      <c r="E71" s="53">
        <v>76.27</v>
      </c>
      <c r="F71" s="53">
        <v>91.47</v>
      </c>
      <c r="G71" s="89">
        <v>79.94</v>
      </c>
    </row>
    <row r="72" spans="1:7" ht="30" x14ac:dyDescent="0.25">
      <c r="A72" s="9" t="s">
        <v>9</v>
      </c>
      <c r="B72" s="10" t="s">
        <v>92</v>
      </c>
      <c r="C72" s="70">
        <v>71</v>
      </c>
      <c r="D72" s="70">
        <v>72</v>
      </c>
      <c r="E72" s="70">
        <v>72</v>
      </c>
      <c r="F72" s="72">
        <v>63.9</v>
      </c>
      <c r="G72" s="72">
        <v>64.2</v>
      </c>
    </row>
    <row r="73" spans="1:7" ht="15.75" x14ac:dyDescent="0.25">
      <c r="A73" s="9" t="s">
        <v>60</v>
      </c>
      <c r="B73" s="10" t="s">
        <v>92</v>
      </c>
      <c r="C73" s="53">
        <v>63.2</v>
      </c>
      <c r="D73" s="53">
        <v>63.3</v>
      </c>
      <c r="E73" s="53">
        <v>68.400000000000006</v>
      </c>
      <c r="F73" s="53">
        <v>55.3</v>
      </c>
      <c r="G73" s="53">
        <v>57.5</v>
      </c>
    </row>
    <row r="74" spans="1:7" ht="15.75" x14ac:dyDescent="0.25">
      <c r="A74" s="9" t="s">
        <v>61</v>
      </c>
      <c r="B74" s="10" t="s">
        <v>91</v>
      </c>
      <c r="C74" s="56">
        <v>73</v>
      </c>
      <c r="D74" s="155">
        <v>17</v>
      </c>
      <c r="E74" s="92">
        <v>65.599999999999994</v>
      </c>
      <c r="F74" s="63">
        <v>50.1</v>
      </c>
      <c r="G74" s="63">
        <v>52</v>
      </c>
    </row>
    <row r="75" spans="1:7" ht="15.75" x14ac:dyDescent="0.25">
      <c r="A75" s="9" t="s">
        <v>75</v>
      </c>
      <c r="B75" s="10" t="s">
        <v>96</v>
      </c>
      <c r="C75" s="92">
        <v>55</v>
      </c>
      <c r="D75" s="92">
        <v>56</v>
      </c>
      <c r="E75" s="92">
        <v>64.8</v>
      </c>
      <c r="F75" s="92">
        <v>63.3</v>
      </c>
      <c r="G75" s="89">
        <v>60</v>
      </c>
    </row>
    <row r="76" spans="1:7" ht="15.75" x14ac:dyDescent="0.25">
      <c r="A76" s="9" t="s">
        <v>13</v>
      </c>
      <c r="B76" s="10" t="s">
        <v>93</v>
      </c>
      <c r="C76" s="53">
        <v>55</v>
      </c>
      <c r="D76" s="70">
        <v>60</v>
      </c>
      <c r="E76" s="70">
        <v>62</v>
      </c>
      <c r="F76" s="70">
        <v>42.3</v>
      </c>
      <c r="G76" s="70">
        <v>50</v>
      </c>
    </row>
    <row r="77" spans="1:7" ht="15.75" x14ac:dyDescent="0.25">
      <c r="A77" s="9" t="s">
        <v>48</v>
      </c>
      <c r="B77" s="10" t="s">
        <v>92</v>
      </c>
      <c r="C77" s="92">
        <v>60.2</v>
      </c>
      <c r="D77" s="53">
        <v>60.2</v>
      </c>
      <c r="E77" s="53">
        <v>60.3</v>
      </c>
      <c r="F77" s="53">
        <v>39.9</v>
      </c>
      <c r="G77" s="53">
        <v>72</v>
      </c>
    </row>
    <row r="78" spans="1:7" ht="15.75" x14ac:dyDescent="0.25">
      <c r="A78" s="27" t="s">
        <v>4</v>
      </c>
      <c r="B78" s="10" t="s">
        <v>89</v>
      </c>
      <c r="C78" s="53">
        <v>59.5</v>
      </c>
      <c r="D78" s="53">
        <v>60</v>
      </c>
      <c r="E78" s="53">
        <v>60.2</v>
      </c>
      <c r="F78" s="53">
        <v>33.1</v>
      </c>
      <c r="G78" s="89">
        <v>68.7</v>
      </c>
    </row>
    <row r="79" spans="1:7" ht="31.5" x14ac:dyDescent="0.25">
      <c r="A79" s="9" t="s">
        <v>12</v>
      </c>
      <c r="B79" s="10" t="s">
        <v>90</v>
      </c>
      <c r="C79" s="53">
        <v>60.1</v>
      </c>
      <c r="D79" s="53">
        <v>60.2</v>
      </c>
      <c r="E79" s="70">
        <v>60.2</v>
      </c>
      <c r="F79" s="53">
        <v>29.9</v>
      </c>
      <c r="G79" s="53" t="s">
        <v>144</v>
      </c>
    </row>
    <row r="80" spans="1:7" ht="30" x14ac:dyDescent="0.25">
      <c r="A80" s="9" t="s">
        <v>47</v>
      </c>
      <c r="B80" s="10" t="s">
        <v>91</v>
      </c>
      <c r="C80" s="53">
        <v>20</v>
      </c>
      <c r="D80" s="53">
        <v>19</v>
      </c>
      <c r="E80" s="53">
        <v>54.6</v>
      </c>
      <c r="F80" s="56">
        <f>19+16+32/3</f>
        <v>45.666666666666664</v>
      </c>
      <c r="G80" s="89">
        <v>50</v>
      </c>
    </row>
    <row r="81" spans="1:7" ht="30" x14ac:dyDescent="0.25">
      <c r="A81" s="9" t="s">
        <v>84</v>
      </c>
      <c r="B81" s="10" t="s">
        <v>90</v>
      </c>
      <c r="C81" s="53">
        <v>91</v>
      </c>
      <c r="D81" s="70">
        <v>23</v>
      </c>
      <c r="E81" s="53">
        <v>54</v>
      </c>
      <c r="F81" s="53" t="s">
        <v>145</v>
      </c>
      <c r="G81" s="53" t="s">
        <v>145</v>
      </c>
    </row>
    <row r="82" spans="1:7" ht="15.75" x14ac:dyDescent="0.25">
      <c r="A82" s="9" t="s">
        <v>70</v>
      </c>
      <c r="B82" s="10" t="s">
        <v>92</v>
      </c>
      <c r="C82" s="53">
        <v>41.2</v>
      </c>
      <c r="D82" s="53">
        <v>41.3</v>
      </c>
      <c r="E82" s="53">
        <v>41.3</v>
      </c>
      <c r="F82" s="53">
        <v>90.1</v>
      </c>
      <c r="G82" s="53">
        <v>99</v>
      </c>
    </row>
    <row r="83" spans="1:7" ht="15.75" x14ac:dyDescent="0.25">
      <c r="A83" s="9" t="s">
        <v>78</v>
      </c>
      <c r="B83" s="10" t="s">
        <v>90</v>
      </c>
      <c r="C83" s="56">
        <v>41</v>
      </c>
      <c r="D83" s="56">
        <v>17</v>
      </c>
      <c r="E83" s="56">
        <v>41</v>
      </c>
      <c r="F83" s="72">
        <v>34</v>
      </c>
      <c r="G83" s="94">
        <v>93</v>
      </c>
    </row>
    <row r="84" spans="1:7" ht="15.75" x14ac:dyDescent="0.25">
      <c r="A84" s="9" t="s">
        <v>30</v>
      </c>
      <c r="B84" s="10" t="s">
        <v>89</v>
      </c>
      <c r="C84" s="53">
        <v>20.3</v>
      </c>
      <c r="D84" s="53">
        <v>20.5</v>
      </c>
      <c r="E84" s="53">
        <v>20.5</v>
      </c>
      <c r="F84" s="53">
        <v>75.5</v>
      </c>
      <c r="G84" s="89">
        <v>47.6</v>
      </c>
    </row>
    <row r="85" spans="1:7" ht="15.75" x14ac:dyDescent="0.25">
      <c r="A85" s="9" t="s">
        <v>16</v>
      </c>
      <c r="B85" s="10" t="s">
        <v>93</v>
      </c>
      <c r="C85" s="53">
        <v>16</v>
      </c>
      <c r="D85" s="53">
        <v>17</v>
      </c>
      <c r="E85" s="53">
        <v>17</v>
      </c>
      <c r="F85" s="53">
        <v>77.3</v>
      </c>
      <c r="G85" s="53">
        <v>70</v>
      </c>
    </row>
    <row r="86" spans="1:7" ht="15.75" x14ac:dyDescent="0.25">
      <c r="A86" s="9" t="s">
        <v>35</v>
      </c>
      <c r="B86" s="10" t="s">
        <v>89</v>
      </c>
      <c r="C86" s="53">
        <v>10</v>
      </c>
      <c r="D86" s="53">
        <v>17</v>
      </c>
      <c r="E86" s="53">
        <v>17</v>
      </c>
      <c r="F86" s="53" t="s">
        <v>145</v>
      </c>
      <c r="G86" s="53" t="s">
        <v>145</v>
      </c>
    </row>
    <row r="87" spans="1:7" ht="15.75" x14ac:dyDescent="0.25">
      <c r="A87" s="9" t="s">
        <v>21</v>
      </c>
      <c r="B87" s="10" t="s">
        <v>94</v>
      </c>
      <c r="C87" s="53">
        <v>3.25</v>
      </c>
      <c r="D87" s="53">
        <v>11.5</v>
      </c>
      <c r="E87" s="53">
        <v>3.25</v>
      </c>
      <c r="F87" s="53">
        <v>50</v>
      </c>
      <c r="G87" s="53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38" activePane="bottomLeft" state="frozen"/>
      <selection pane="bottomLeft" sqref="A1:XFD1048576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7.28515625" style="102" customWidth="1"/>
    <col min="4" max="4" width="15.7109375" style="102" customWidth="1"/>
    <col min="5" max="5" width="17" style="102" customWidth="1"/>
    <col min="6" max="6" width="24.140625" style="102" customWidth="1"/>
    <col min="7" max="7" width="19.140625" style="102" customWidth="1"/>
    <col min="8" max="16384" width="9.140625" style="102"/>
  </cols>
  <sheetData>
    <row r="1" spans="1:7" ht="85.5" customHeight="1" x14ac:dyDescent="0.25">
      <c r="A1" s="214" t="s">
        <v>106</v>
      </c>
      <c r="B1" s="214"/>
      <c r="C1" s="214"/>
      <c r="D1" s="214"/>
      <c r="E1" s="214"/>
      <c r="F1" s="214"/>
      <c r="G1" s="214"/>
    </row>
    <row r="2" spans="1:7" s="109" customFormat="1" ht="114.75" x14ac:dyDescent="0.25">
      <c r="A2" s="128" t="s">
        <v>1</v>
      </c>
      <c r="B2" s="128" t="s">
        <v>2</v>
      </c>
      <c r="C2" s="129" t="s">
        <v>134</v>
      </c>
      <c r="D2" s="129" t="s">
        <v>135</v>
      </c>
      <c r="E2" s="129" t="s">
        <v>136</v>
      </c>
      <c r="F2" s="129" t="s">
        <v>137</v>
      </c>
      <c r="G2" s="129" t="s">
        <v>138</v>
      </c>
    </row>
    <row r="3" spans="1:7" ht="15.75" x14ac:dyDescent="0.25">
      <c r="A3" s="6" t="s">
        <v>4</v>
      </c>
      <c r="B3" s="5" t="s">
        <v>89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2" t="s">
        <v>7</v>
      </c>
      <c r="B4" s="5" t="s">
        <v>91</v>
      </c>
      <c r="C4" s="55" t="s">
        <v>142</v>
      </c>
      <c r="D4" s="55" t="s">
        <v>142</v>
      </c>
      <c r="E4" s="55" t="s">
        <v>142</v>
      </c>
      <c r="F4" s="55" t="s">
        <v>142</v>
      </c>
      <c r="G4" s="55" t="s">
        <v>142</v>
      </c>
    </row>
    <row r="5" spans="1:7" ht="15.75" x14ac:dyDescent="0.25">
      <c r="A5" s="2" t="s">
        <v>20</v>
      </c>
      <c r="B5" s="5" t="s">
        <v>93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15.75" x14ac:dyDescent="0.25">
      <c r="A6" s="2" t="s">
        <v>29</v>
      </c>
      <c r="B6" s="5" t="s">
        <v>91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2" t="s">
        <v>33</v>
      </c>
      <c r="B7" s="5" t="s">
        <v>93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15.75" x14ac:dyDescent="0.25">
      <c r="A8" s="191" t="s">
        <v>55</v>
      </c>
      <c r="B8" s="192" t="s">
        <v>92</v>
      </c>
      <c r="C8" s="70" t="s">
        <v>142</v>
      </c>
      <c r="D8" s="70" t="s">
        <v>142</v>
      </c>
      <c r="E8" s="70" t="s">
        <v>142</v>
      </c>
      <c r="F8" s="70" t="s">
        <v>142</v>
      </c>
      <c r="G8" s="70" t="s">
        <v>142</v>
      </c>
    </row>
    <row r="9" spans="1:7" ht="15.75" customHeight="1" x14ac:dyDescent="0.25">
      <c r="A9" s="2" t="s">
        <v>83</v>
      </c>
      <c r="B9" s="5" t="s">
        <v>92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15.75" x14ac:dyDescent="0.25">
      <c r="A10" s="193" t="s">
        <v>3</v>
      </c>
      <c r="B10" s="194" t="s">
        <v>88</v>
      </c>
      <c r="C10" s="55">
        <v>100</v>
      </c>
      <c r="D10" s="55">
        <v>100</v>
      </c>
      <c r="E10" s="55">
        <v>100</v>
      </c>
      <c r="F10" s="73">
        <v>31</v>
      </c>
      <c r="G10" s="73">
        <v>61</v>
      </c>
    </row>
    <row r="11" spans="1:7" ht="15.75" x14ac:dyDescent="0.25">
      <c r="A11" s="2" t="s">
        <v>5</v>
      </c>
      <c r="B11" s="5" t="s">
        <v>89</v>
      </c>
      <c r="C11" s="55">
        <v>70</v>
      </c>
      <c r="D11" s="55">
        <v>78</v>
      </c>
      <c r="E11" s="55">
        <v>100</v>
      </c>
      <c r="F11" s="55">
        <v>73.5</v>
      </c>
      <c r="G11" s="55">
        <v>59.3</v>
      </c>
    </row>
    <row r="12" spans="1:7" ht="18.75" customHeight="1" x14ac:dyDescent="0.25">
      <c r="A12" s="2" t="s">
        <v>6</v>
      </c>
      <c r="B12" s="5" t="s">
        <v>90</v>
      </c>
      <c r="C12" s="55">
        <v>100</v>
      </c>
      <c r="D12" s="55">
        <v>100</v>
      </c>
      <c r="E12" s="55">
        <v>100</v>
      </c>
      <c r="F12" s="55">
        <v>31.1</v>
      </c>
      <c r="G12" s="58">
        <v>65</v>
      </c>
    </row>
    <row r="13" spans="1:7" ht="15.75" x14ac:dyDescent="0.25">
      <c r="A13" s="2" t="s">
        <v>25</v>
      </c>
      <c r="B13" s="5" t="s">
        <v>88</v>
      </c>
      <c r="C13" s="184">
        <v>100</v>
      </c>
      <c r="D13" s="184">
        <v>100</v>
      </c>
      <c r="E13" s="184">
        <v>100</v>
      </c>
      <c r="F13" s="184">
        <v>61.47</v>
      </c>
      <c r="G13" s="195">
        <v>50</v>
      </c>
    </row>
    <row r="14" spans="1:7" ht="30" x14ac:dyDescent="0.25">
      <c r="A14" s="2" t="s">
        <v>28</v>
      </c>
      <c r="B14" s="5" t="s">
        <v>94</v>
      </c>
      <c r="C14" s="55">
        <v>94.2</v>
      </c>
      <c r="D14" s="55">
        <v>94.2</v>
      </c>
      <c r="E14" s="55">
        <v>100</v>
      </c>
      <c r="F14" s="55">
        <v>59.5</v>
      </c>
      <c r="G14" s="58">
        <v>52.3</v>
      </c>
    </row>
    <row r="15" spans="1:7" ht="15.75" x14ac:dyDescent="0.25">
      <c r="A15" s="2" t="s">
        <v>42</v>
      </c>
      <c r="B15" s="5" t="s">
        <v>92</v>
      </c>
      <c r="C15" s="164">
        <v>98.5</v>
      </c>
      <c r="D15" s="164">
        <v>98.5</v>
      </c>
      <c r="E15" s="164">
        <v>99.9</v>
      </c>
      <c r="F15" s="164">
        <v>80</v>
      </c>
      <c r="G15" s="164">
        <v>90</v>
      </c>
    </row>
    <row r="16" spans="1:7" ht="15.75" x14ac:dyDescent="0.25">
      <c r="A16" s="2" t="s">
        <v>10</v>
      </c>
      <c r="B16" s="5" t="s">
        <v>93</v>
      </c>
      <c r="C16" s="53">
        <v>99.8</v>
      </c>
      <c r="D16" s="53">
        <v>99.8</v>
      </c>
      <c r="E16" s="53">
        <v>99.8</v>
      </c>
      <c r="F16" s="53">
        <v>61.6</v>
      </c>
      <c r="G16" s="89">
        <v>64.3</v>
      </c>
    </row>
    <row r="17" spans="1:7" ht="15.75" x14ac:dyDescent="0.25">
      <c r="A17" s="2" t="s">
        <v>51</v>
      </c>
      <c r="B17" s="5" t="s">
        <v>89</v>
      </c>
      <c r="C17" s="61">
        <v>99.8</v>
      </c>
      <c r="D17" s="61">
        <v>99.8</v>
      </c>
      <c r="E17" s="62">
        <v>99.8</v>
      </c>
      <c r="F17" s="73">
        <v>25.5</v>
      </c>
      <c r="G17" s="73">
        <v>47.9</v>
      </c>
    </row>
    <row r="18" spans="1:7" ht="15.75" x14ac:dyDescent="0.25">
      <c r="A18" s="2" t="s">
        <v>81</v>
      </c>
      <c r="B18" s="5" t="s">
        <v>96</v>
      </c>
      <c r="C18" s="55">
        <v>99.74</v>
      </c>
      <c r="D18" s="55">
        <v>99.74</v>
      </c>
      <c r="E18" s="55">
        <v>99.74</v>
      </c>
      <c r="F18" s="75">
        <v>32.97</v>
      </c>
      <c r="G18" s="66">
        <v>25</v>
      </c>
    </row>
    <row r="19" spans="1:7" ht="15.75" x14ac:dyDescent="0.25">
      <c r="A19" s="2" t="s">
        <v>40</v>
      </c>
      <c r="B19" s="5" t="s">
        <v>93</v>
      </c>
      <c r="C19" s="55">
        <v>99</v>
      </c>
      <c r="D19" s="55">
        <v>99.5</v>
      </c>
      <c r="E19" s="55">
        <v>99.5</v>
      </c>
      <c r="F19" s="55">
        <v>20.100000000000001</v>
      </c>
      <c r="G19" s="53" t="s">
        <v>145</v>
      </c>
    </row>
    <row r="20" spans="1:7" ht="15.75" x14ac:dyDescent="0.25">
      <c r="A20" s="2" t="s">
        <v>69</v>
      </c>
      <c r="B20" s="5" t="s">
        <v>93</v>
      </c>
      <c r="C20" s="55">
        <v>99.4</v>
      </c>
      <c r="D20" s="55">
        <v>99.45</v>
      </c>
      <c r="E20" s="55">
        <v>99.45</v>
      </c>
      <c r="F20" s="168">
        <v>43.2</v>
      </c>
      <c r="G20" s="168">
        <v>56.6</v>
      </c>
    </row>
    <row r="21" spans="1:7" ht="15.75" x14ac:dyDescent="0.25">
      <c r="A21" s="2" t="s">
        <v>78</v>
      </c>
      <c r="B21" s="5" t="s">
        <v>90</v>
      </c>
      <c r="C21" s="66">
        <v>89</v>
      </c>
      <c r="D21" s="66">
        <v>91</v>
      </c>
      <c r="E21" s="66">
        <v>99.2</v>
      </c>
      <c r="F21" s="79">
        <v>28</v>
      </c>
      <c r="G21" s="69">
        <v>72</v>
      </c>
    </row>
    <row r="22" spans="1:7" ht="15.75" x14ac:dyDescent="0.25">
      <c r="A22" s="2" t="s">
        <v>70</v>
      </c>
      <c r="B22" s="5" t="s">
        <v>92</v>
      </c>
      <c r="C22" s="55">
        <v>99</v>
      </c>
      <c r="D22" s="55">
        <v>99</v>
      </c>
      <c r="E22" s="55">
        <v>99</v>
      </c>
      <c r="F22" s="55">
        <v>87.9</v>
      </c>
      <c r="G22" s="55">
        <v>56.2</v>
      </c>
    </row>
    <row r="23" spans="1:7" ht="33.75" customHeight="1" x14ac:dyDescent="0.25">
      <c r="A23" s="2" t="s">
        <v>62</v>
      </c>
      <c r="B23" s="5" t="s">
        <v>92</v>
      </c>
      <c r="C23" s="63">
        <v>99.1</v>
      </c>
      <c r="D23" s="63">
        <v>99.1</v>
      </c>
      <c r="E23" s="63">
        <v>98.98</v>
      </c>
      <c r="F23" s="53">
        <v>16.899999999999999</v>
      </c>
      <c r="G23" s="53">
        <v>36.4</v>
      </c>
    </row>
    <row r="24" spans="1:7" ht="15.75" x14ac:dyDescent="0.25">
      <c r="A24" s="2" t="s">
        <v>49</v>
      </c>
      <c r="B24" s="5" t="s">
        <v>91</v>
      </c>
      <c r="C24" s="55">
        <v>98.5</v>
      </c>
      <c r="D24" s="55">
        <v>100</v>
      </c>
      <c r="E24" s="55">
        <v>98.8</v>
      </c>
      <c r="F24" s="55">
        <v>26.5</v>
      </c>
      <c r="G24" s="58">
        <v>61.5</v>
      </c>
    </row>
    <row r="25" spans="1:7" ht="15.75" x14ac:dyDescent="0.25">
      <c r="A25" s="2" t="s">
        <v>54</v>
      </c>
      <c r="B25" s="5" t="s">
        <v>92</v>
      </c>
      <c r="C25" s="70">
        <v>98.2</v>
      </c>
      <c r="D25" s="53">
        <v>98.2</v>
      </c>
      <c r="E25" s="53">
        <v>98.6</v>
      </c>
      <c r="F25" s="92">
        <v>49.5</v>
      </c>
      <c r="G25" s="53">
        <v>80.3</v>
      </c>
    </row>
    <row r="26" spans="1:7" ht="15.75" x14ac:dyDescent="0.25">
      <c r="A26" s="2" t="s">
        <v>38</v>
      </c>
      <c r="B26" s="5" t="s">
        <v>93</v>
      </c>
      <c r="C26" s="56">
        <v>98.5</v>
      </c>
      <c r="D26" s="56">
        <v>98.5</v>
      </c>
      <c r="E26" s="56">
        <v>98.5</v>
      </c>
      <c r="F26" s="56">
        <v>13.6</v>
      </c>
      <c r="G26" s="89">
        <v>60.5</v>
      </c>
    </row>
    <row r="27" spans="1:7" ht="15.75" x14ac:dyDescent="0.25">
      <c r="A27" s="2" t="s">
        <v>82</v>
      </c>
      <c r="B27" s="5" t="s">
        <v>94</v>
      </c>
      <c r="C27" s="55">
        <v>97.1</v>
      </c>
      <c r="D27" s="55">
        <v>98.4</v>
      </c>
      <c r="E27" s="55">
        <v>98.4</v>
      </c>
      <c r="F27" s="55" t="s">
        <v>145</v>
      </c>
      <c r="G27" s="55" t="s">
        <v>145</v>
      </c>
    </row>
    <row r="28" spans="1:7" ht="15.75" x14ac:dyDescent="0.25">
      <c r="A28" s="2" t="s">
        <v>48</v>
      </c>
      <c r="B28" s="5" t="s">
        <v>92</v>
      </c>
      <c r="C28" s="57">
        <v>98.1</v>
      </c>
      <c r="D28" s="55">
        <v>98.2</v>
      </c>
      <c r="E28" s="55">
        <v>98.3</v>
      </c>
      <c r="F28" s="55">
        <v>33.6</v>
      </c>
      <c r="G28" s="55">
        <v>82</v>
      </c>
    </row>
    <row r="29" spans="1:7" ht="15.75" x14ac:dyDescent="0.25">
      <c r="A29" s="2" t="s">
        <v>37</v>
      </c>
      <c r="B29" s="5" t="s">
        <v>96</v>
      </c>
      <c r="C29" s="92">
        <v>98</v>
      </c>
      <c r="D29" s="92">
        <v>98.1</v>
      </c>
      <c r="E29" s="92">
        <v>98.1</v>
      </c>
      <c r="F29" s="155">
        <v>34</v>
      </c>
      <c r="G29" s="92">
        <v>22.3</v>
      </c>
    </row>
    <row r="30" spans="1:7" ht="30" x14ac:dyDescent="0.25">
      <c r="A30" s="2" t="s">
        <v>23</v>
      </c>
      <c r="B30" s="5" t="s">
        <v>94</v>
      </c>
      <c r="C30" s="55">
        <v>98</v>
      </c>
      <c r="D30" s="55">
        <v>98</v>
      </c>
      <c r="E30" s="55">
        <v>98</v>
      </c>
      <c r="F30" s="79">
        <v>43.9</v>
      </c>
      <c r="G30" s="79">
        <v>60</v>
      </c>
    </row>
    <row r="31" spans="1:7" ht="15.75" x14ac:dyDescent="0.25">
      <c r="A31" s="2" t="s">
        <v>77</v>
      </c>
      <c r="B31" s="5" t="s">
        <v>92</v>
      </c>
      <c r="C31" s="56">
        <v>97</v>
      </c>
      <c r="D31" s="53">
        <v>98</v>
      </c>
      <c r="E31" s="53">
        <v>98</v>
      </c>
      <c r="F31" s="56">
        <v>21</v>
      </c>
      <c r="G31" s="56">
        <v>47.8</v>
      </c>
    </row>
    <row r="32" spans="1:7" ht="15.75" x14ac:dyDescent="0.25">
      <c r="A32" s="2" t="s">
        <v>50</v>
      </c>
      <c r="B32" s="5" t="s">
        <v>89</v>
      </c>
      <c r="C32" s="55">
        <v>94.5</v>
      </c>
      <c r="D32" s="55">
        <v>94.6</v>
      </c>
      <c r="E32" s="55">
        <v>97.8</v>
      </c>
      <c r="F32" s="55">
        <v>27.9</v>
      </c>
      <c r="G32" s="58" t="s">
        <v>145</v>
      </c>
    </row>
    <row r="33" spans="1:7" ht="15.75" x14ac:dyDescent="0.25">
      <c r="A33" s="2" t="s">
        <v>52</v>
      </c>
      <c r="B33" s="5" t="s">
        <v>92</v>
      </c>
      <c r="C33" s="70">
        <v>97.4</v>
      </c>
      <c r="D33" s="70">
        <v>97.4</v>
      </c>
      <c r="E33" s="70">
        <v>97.4</v>
      </c>
      <c r="F33" s="87">
        <v>46.61</v>
      </c>
      <c r="G33" s="87">
        <v>43.9</v>
      </c>
    </row>
    <row r="34" spans="1:7" ht="15.75" x14ac:dyDescent="0.25">
      <c r="A34" s="2" t="s">
        <v>56</v>
      </c>
      <c r="B34" s="5" t="s">
        <v>90</v>
      </c>
      <c r="C34" s="57">
        <v>97.2</v>
      </c>
      <c r="D34" s="57">
        <v>97.4</v>
      </c>
      <c r="E34" s="57">
        <v>97.4</v>
      </c>
      <c r="F34" s="156">
        <v>37.5</v>
      </c>
      <c r="G34" s="53">
        <v>61.1</v>
      </c>
    </row>
    <row r="35" spans="1:7" ht="15.75" x14ac:dyDescent="0.25">
      <c r="A35" s="2" t="s">
        <v>75</v>
      </c>
      <c r="B35" s="5" t="s">
        <v>96</v>
      </c>
      <c r="C35" s="57">
        <v>97</v>
      </c>
      <c r="D35" s="57">
        <v>97.3</v>
      </c>
      <c r="E35" s="57">
        <v>97.3</v>
      </c>
      <c r="F35" s="57">
        <v>48.7</v>
      </c>
      <c r="G35" s="58">
        <v>60</v>
      </c>
    </row>
    <row r="36" spans="1:7" ht="15.75" x14ac:dyDescent="0.25">
      <c r="A36" s="2" t="s">
        <v>24</v>
      </c>
      <c r="B36" s="5" t="s">
        <v>91</v>
      </c>
      <c r="C36" s="55">
        <v>96.4</v>
      </c>
      <c r="D36" s="55">
        <v>97</v>
      </c>
      <c r="E36" s="55">
        <v>97</v>
      </c>
      <c r="F36" s="163">
        <v>36.5</v>
      </c>
      <c r="G36" s="55">
        <v>100</v>
      </c>
    </row>
    <row r="37" spans="1:7" ht="15.75" x14ac:dyDescent="0.25">
      <c r="A37" s="2" t="s">
        <v>32</v>
      </c>
      <c r="B37" s="5" t="s">
        <v>91</v>
      </c>
      <c r="C37" s="66">
        <v>96</v>
      </c>
      <c r="D37" s="66">
        <v>96</v>
      </c>
      <c r="E37" s="66">
        <v>97</v>
      </c>
      <c r="F37" s="75">
        <f>(33.94+28.12+35.75)/3</f>
        <v>32.603333333333332</v>
      </c>
      <c r="G37" s="196">
        <f>80</f>
        <v>80</v>
      </c>
    </row>
    <row r="38" spans="1:7" ht="15.75" x14ac:dyDescent="0.25">
      <c r="A38" s="2" t="s">
        <v>57</v>
      </c>
      <c r="B38" s="5" t="s">
        <v>91</v>
      </c>
      <c r="C38" s="78">
        <v>85</v>
      </c>
      <c r="D38" s="78">
        <v>97</v>
      </c>
      <c r="E38" s="78">
        <v>97</v>
      </c>
      <c r="F38" s="157">
        <v>45.3</v>
      </c>
      <c r="G38" s="58" t="s">
        <v>145</v>
      </c>
    </row>
    <row r="39" spans="1:7" ht="15.75" x14ac:dyDescent="0.25">
      <c r="A39" s="2" t="s">
        <v>68</v>
      </c>
      <c r="B39" s="5" t="s">
        <v>94</v>
      </c>
      <c r="C39" s="65">
        <v>97</v>
      </c>
      <c r="D39" s="65">
        <v>97</v>
      </c>
      <c r="E39" s="65">
        <v>97</v>
      </c>
      <c r="F39" s="65">
        <v>51.7</v>
      </c>
      <c r="G39" s="65">
        <v>79.66</v>
      </c>
    </row>
    <row r="40" spans="1:7" ht="15.75" x14ac:dyDescent="0.25">
      <c r="A40" s="2" t="s">
        <v>46</v>
      </c>
      <c r="B40" s="5" t="s">
        <v>91</v>
      </c>
      <c r="C40" s="59">
        <v>91.79</v>
      </c>
      <c r="D40" s="59">
        <v>91.79</v>
      </c>
      <c r="E40" s="59">
        <v>96.7</v>
      </c>
      <c r="F40" s="60">
        <f>(54.7+54.1+57.6)/3</f>
        <v>55.466666666666669</v>
      </c>
      <c r="G40" s="61">
        <v>80</v>
      </c>
    </row>
    <row r="41" spans="1:7" ht="15.75" x14ac:dyDescent="0.25">
      <c r="A41" s="2" t="s">
        <v>59</v>
      </c>
      <c r="B41" s="5" t="s">
        <v>93</v>
      </c>
      <c r="C41" s="66">
        <v>96.5</v>
      </c>
      <c r="D41" s="66">
        <v>96.7</v>
      </c>
      <c r="E41" s="66">
        <v>96.7</v>
      </c>
      <c r="F41" s="66">
        <v>32.299999999999997</v>
      </c>
      <c r="G41" s="58" t="s">
        <v>145</v>
      </c>
    </row>
    <row r="42" spans="1:7" ht="15.75" x14ac:dyDescent="0.25">
      <c r="A42" s="2" t="s">
        <v>61</v>
      </c>
      <c r="B42" s="5" t="s">
        <v>91</v>
      </c>
      <c r="C42" s="56">
        <v>95</v>
      </c>
      <c r="D42" s="155">
        <v>96</v>
      </c>
      <c r="E42" s="92">
        <v>96.7</v>
      </c>
      <c r="F42" s="63">
        <v>36.1</v>
      </c>
      <c r="G42" s="63">
        <v>39.1</v>
      </c>
    </row>
    <row r="43" spans="1:7" ht="15.75" x14ac:dyDescent="0.25">
      <c r="A43" s="191" t="s">
        <v>35</v>
      </c>
      <c r="B43" s="5" t="s">
        <v>89</v>
      </c>
      <c r="C43" s="55">
        <v>92</v>
      </c>
      <c r="D43" s="55">
        <v>92.5</v>
      </c>
      <c r="E43" s="55">
        <v>96.6</v>
      </c>
      <c r="F43" s="55" t="s">
        <v>145</v>
      </c>
      <c r="G43" s="55" t="s">
        <v>145</v>
      </c>
    </row>
    <row r="44" spans="1:7" ht="31.5" x14ac:dyDescent="0.25">
      <c r="A44" s="2" t="s">
        <v>12</v>
      </c>
      <c r="B44" s="5" t="s">
        <v>90</v>
      </c>
      <c r="C44" s="66">
        <v>100</v>
      </c>
      <c r="D44" s="66">
        <v>96</v>
      </c>
      <c r="E44" s="83">
        <v>96</v>
      </c>
      <c r="F44" s="55">
        <v>27.2</v>
      </c>
      <c r="G44" s="53" t="s">
        <v>144</v>
      </c>
    </row>
    <row r="45" spans="1:7" ht="15.75" x14ac:dyDescent="0.25">
      <c r="A45" s="2" t="s">
        <v>17</v>
      </c>
      <c r="B45" s="5" t="s">
        <v>94</v>
      </c>
      <c r="C45" s="55">
        <v>95</v>
      </c>
      <c r="D45" s="55">
        <v>85</v>
      </c>
      <c r="E45" s="55">
        <v>96</v>
      </c>
      <c r="F45" s="55">
        <v>44.1</v>
      </c>
      <c r="G45" s="121" t="s">
        <v>145</v>
      </c>
    </row>
    <row r="46" spans="1:7" ht="15.75" x14ac:dyDescent="0.25">
      <c r="A46" s="2" t="s">
        <v>30</v>
      </c>
      <c r="B46" s="5" t="s">
        <v>89</v>
      </c>
      <c r="C46" s="53">
        <v>95.3</v>
      </c>
      <c r="D46" s="53">
        <v>95.5</v>
      </c>
      <c r="E46" s="53">
        <v>95.5</v>
      </c>
      <c r="F46" s="53">
        <v>68.2</v>
      </c>
      <c r="G46" s="89">
        <v>88</v>
      </c>
    </row>
    <row r="47" spans="1:7" ht="15.75" x14ac:dyDescent="0.25">
      <c r="A47" s="2" t="s">
        <v>60</v>
      </c>
      <c r="B47" s="5" t="s">
        <v>92</v>
      </c>
      <c r="C47" s="53">
        <v>95.4</v>
      </c>
      <c r="D47" s="53">
        <v>95.5</v>
      </c>
      <c r="E47" s="53">
        <v>95.5</v>
      </c>
      <c r="F47" s="53">
        <v>44.2</v>
      </c>
      <c r="G47" s="53">
        <v>42.3</v>
      </c>
    </row>
    <row r="48" spans="1:7" ht="15.75" x14ac:dyDescent="0.25">
      <c r="A48" s="2" t="s">
        <v>73</v>
      </c>
      <c r="B48" s="5" t="s">
        <v>93</v>
      </c>
      <c r="C48" s="158">
        <v>94</v>
      </c>
      <c r="D48" s="158">
        <v>94</v>
      </c>
      <c r="E48" s="158">
        <v>95</v>
      </c>
      <c r="F48" s="79">
        <v>32</v>
      </c>
      <c r="G48" s="79">
        <v>25</v>
      </c>
    </row>
    <row r="49" spans="1:7" ht="15.75" x14ac:dyDescent="0.25">
      <c r="A49" s="2" t="s">
        <v>14</v>
      </c>
      <c r="B49" s="5" t="s">
        <v>88</v>
      </c>
      <c r="C49" s="55">
        <v>93.9</v>
      </c>
      <c r="D49" s="55">
        <v>89.5</v>
      </c>
      <c r="E49" s="55">
        <v>94.8</v>
      </c>
      <c r="F49" s="55">
        <v>42.3</v>
      </c>
      <c r="G49" s="58">
        <v>63.6</v>
      </c>
    </row>
    <row r="50" spans="1:7" ht="15.75" x14ac:dyDescent="0.25">
      <c r="A50" s="2" t="s">
        <v>22</v>
      </c>
      <c r="B50" s="5" t="s">
        <v>89</v>
      </c>
      <c r="C50" s="53">
        <v>99.1</v>
      </c>
      <c r="D50" s="53">
        <v>99.3</v>
      </c>
      <c r="E50" s="53">
        <v>94.8</v>
      </c>
      <c r="F50" s="53" t="s">
        <v>145</v>
      </c>
      <c r="G50" s="53" t="s">
        <v>145</v>
      </c>
    </row>
    <row r="51" spans="1:7" ht="30" x14ac:dyDescent="0.25">
      <c r="A51" s="2" t="s">
        <v>66</v>
      </c>
      <c r="B51" s="5" t="s">
        <v>94</v>
      </c>
      <c r="C51" s="56">
        <v>94</v>
      </c>
      <c r="D51" s="56">
        <v>94.1</v>
      </c>
      <c r="E51" s="56">
        <v>94.69</v>
      </c>
      <c r="F51" s="53">
        <v>33.85</v>
      </c>
      <c r="G51" s="53">
        <v>76.16</v>
      </c>
    </row>
    <row r="52" spans="1:7" ht="15.75" x14ac:dyDescent="0.25">
      <c r="A52" s="2" t="s">
        <v>15</v>
      </c>
      <c r="B52" s="5" t="s">
        <v>91</v>
      </c>
      <c r="C52" s="55">
        <v>94.6</v>
      </c>
      <c r="D52" s="55">
        <v>94.6</v>
      </c>
      <c r="E52" s="55">
        <v>94.6</v>
      </c>
      <c r="F52" s="61">
        <v>26.3</v>
      </c>
      <c r="G52" s="53">
        <v>76.12</v>
      </c>
    </row>
    <row r="53" spans="1:7" ht="15.75" x14ac:dyDescent="0.25">
      <c r="A53" s="2" t="s">
        <v>43</v>
      </c>
      <c r="B53" s="5" t="s">
        <v>92</v>
      </c>
      <c r="C53" s="57">
        <v>94</v>
      </c>
      <c r="D53" s="57">
        <v>94</v>
      </c>
      <c r="E53" s="57">
        <v>94</v>
      </c>
      <c r="F53" s="57">
        <v>39.299999999999997</v>
      </c>
      <c r="G53" s="57">
        <v>100</v>
      </c>
    </row>
    <row r="54" spans="1:7" ht="15.75" x14ac:dyDescent="0.25">
      <c r="A54" s="2" t="s">
        <v>31</v>
      </c>
      <c r="B54" s="5" t="s">
        <v>92</v>
      </c>
      <c r="C54" s="53">
        <v>93</v>
      </c>
      <c r="D54" s="53">
        <v>93</v>
      </c>
      <c r="E54" s="53">
        <v>93</v>
      </c>
      <c r="F54" s="92">
        <v>37.4</v>
      </c>
      <c r="G54" s="92">
        <v>35.299999999999997</v>
      </c>
    </row>
    <row r="55" spans="1:7" ht="15.75" x14ac:dyDescent="0.25">
      <c r="A55" s="2" t="s">
        <v>72</v>
      </c>
      <c r="B55" s="5" t="s">
        <v>89</v>
      </c>
      <c r="C55" s="55">
        <v>92.75</v>
      </c>
      <c r="D55" s="55">
        <v>92.8</v>
      </c>
      <c r="E55" s="55">
        <v>92.85</v>
      </c>
      <c r="F55" s="55">
        <v>24</v>
      </c>
      <c r="G55" s="58">
        <v>69</v>
      </c>
    </row>
    <row r="56" spans="1:7" ht="30" x14ac:dyDescent="0.25">
      <c r="A56" s="2" t="s">
        <v>86</v>
      </c>
      <c r="B56" s="5" t="s">
        <v>96</v>
      </c>
      <c r="C56" s="55">
        <v>92.8</v>
      </c>
      <c r="D56" s="55">
        <v>92.4</v>
      </c>
      <c r="E56" s="55">
        <v>92.8</v>
      </c>
      <c r="F56" s="163">
        <v>31</v>
      </c>
      <c r="G56" s="58" t="s">
        <v>141</v>
      </c>
    </row>
    <row r="57" spans="1:7" ht="15.75" x14ac:dyDescent="0.25">
      <c r="A57" s="2" t="s">
        <v>53</v>
      </c>
      <c r="B57" s="5" t="s">
        <v>93</v>
      </c>
      <c r="C57" s="55">
        <v>92.7</v>
      </c>
      <c r="D57" s="55">
        <v>92.7</v>
      </c>
      <c r="E57" s="55">
        <v>92.7</v>
      </c>
      <c r="F57" s="55">
        <v>43.5</v>
      </c>
      <c r="G57" s="58">
        <v>52</v>
      </c>
    </row>
    <row r="58" spans="1:7" ht="30" x14ac:dyDescent="0.25">
      <c r="A58" s="2" t="s">
        <v>9</v>
      </c>
      <c r="B58" s="5" t="s">
        <v>92</v>
      </c>
      <c r="C58" s="70">
        <v>91</v>
      </c>
      <c r="D58" s="70">
        <v>92</v>
      </c>
      <c r="E58" s="70">
        <v>92</v>
      </c>
      <c r="F58" s="72">
        <v>59</v>
      </c>
      <c r="G58" s="72">
        <v>61</v>
      </c>
    </row>
    <row r="59" spans="1:7" ht="15.75" x14ac:dyDescent="0.25">
      <c r="A59" s="2" t="s">
        <v>85</v>
      </c>
      <c r="B59" s="5" t="s">
        <v>90</v>
      </c>
      <c r="C59" s="55">
        <v>60</v>
      </c>
      <c r="D59" s="55">
        <v>70</v>
      </c>
      <c r="E59" s="55">
        <v>92</v>
      </c>
      <c r="F59" s="82">
        <v>36.4</v>
      </c>
      <c r="G59" s="82">
        <v>44.1</v>
      </c>
    </row>
    <row r="60" spans="1:7" ht="15.75" x14ac:dyDescent="0.25">
      <c r="A60" s="2" t="s">
        <v>16</v>
      </c>
      <c r="B60" s="5" t="s">
        <v>93</v>
      </c>
      <c r="C60" s="55">
        <v>91.5</v>
      </c>
      <c r="D60" s="55">
        <v>91.6</v>
      </c>
      <c r="E60" s="55">
        <v>91.6</v>
      </c>
      <c r="F60" s="55">
        <v>72</v>
      </c>
      <c r="G60" s="55">
        <v>78.900000000000006</v>
      </c>
    </row>
    <row r="61" spans="1:7" ht="15.75" x14ac:dyDescent="0.25">
      <c r="A61" s="2" t="s">
        <v>34</v>
      </c>
      <c r="B61" s="5" t="s">
        <v>88</v>
      </c>
      <c r="C61" s="55">
        <v>91</v>
      </c>
      <c r="D61" s="55">
        <v>91.2</v>
      </c>
      <c r="E61" s="55">
        <v>91.36</v>
      </c>
      <c r="F61" s="55">
        <v>81.91</v>
      </c>
      <c r="G61" s="58">
        <v>81.69</v>
      </c>
    </row>
    <row r="62" spans="1:7" ht="15.75" x14ac:dyDescent="0.25">
      <c r="A62" s="2" t="s">
        <v>76</v>
      </c>
      <c r="B62" s="5" t="s">
        <v>92</v>
      </c>
      <c r="C62" s="55">
        <v>84</v>
      </c>
      <c r="D62" s="55">
        <v>91</v>
      </c>
      <c r="E62" s="55">
        <v>91.2</v>
      </c>
      <c r="F62" s="55">
        <v>47.1</v>
      </c>
      <c r="G62" s="55">
        <v>56.8</v>
      </c>
    </row>
    <row r="63" spans="1:7" ht="15.75" x14ac:dyDescent="0.25">
      <c r="A63" s="2" t="s">
        <v>64</v>
      </c>
      <c r="B63" s="5" t="s">
        <v>96</v>
      </c>
      <c r="C63" s="53">
        <v>90</v>
      </c>
      <c r="D63" s="53">
        <v>90.5</v>
      </c>
      <c r="E63" s="53">
        <v>91.1</v>
      </c>
      <c r="F63" s="56">
        <v>35.299999999999997</v>
      </c>
      <c r="G63" s="56">
        <v>77</v>
      </c>
    </row>
    <row r="64" spans="1:7" ht="15.75" x14ac:dyDescent="0.25">
      <c r="A64" s="2" t="s">
        <v>79</v>
      </c>
      <c r="B64" s="5" t="s">
        <v>89</v>
      </c>
      <c r="C64" s="55">
        <v>91</v>
      </c>
      <c r="D64" s="55">
        <v>92</v>
      </c>
      <c r="E64" s="55">
        <v>91.1</v>
      </c>
      <c r="F64" s="55">
        <v>37.4</v>
      </c>
      <c r="G64" s="58">
        <v>50</v>
      </c>
    </row>
    <row r="65" spans="1:7" ht="15.75" x14ac:dyDescent="0.25">
      <c r="A65" s="2" t="s">
        <v>26</v>
      </c>
      <c r="B65" s="5" t="s">
        <v>93</v>
      </c>
      <c r="C65" s="61">
        <v>90</v>
      </c>
      <c r="D65" s="61">
        <v>90</v>
      </c>
      <c r="E65" s="61">
        <v>90</v>
      </c>
      <c r="F65" s="61">
        <v>46.35</v>
      </c>
      <c r="G65" s="62">
        <v>100</v>
      </c>
    </row>
    <row r="66" spans="1:7" ht="15.75" x14ac:dyDescent="0.25">
      <c r="A66" s="2" t="s">
        <v>11</v>
      </c>
      <c r="B66" s="5" t="s">
        <v>93</v>
      </c>
      <c r="C66" s="57">
        <v>87.3</v>
      </c>
      <c r="D66" s="57">
        <v>87.3</v>
      </c>
      <c r="E66" s="57">
        <v>89.5</v>
      </c>
      <c r="F66" s="57">
        <v>53.7</v>
      </c>
      <c r="G66" s="53" t="s">
        <v>145</v>
      </c>
    </row>
    <row r="67" spans="1:7" ht="24.75" customHeight="1" x14ac:dyDescent="0.25">
      <c r="A67" s="2" t="s">
        <v>41</v>
      </c>
      <c r="B67" s="5" t="s">
        <v>90</v>
      </c>
      <c r="C67" s="61">
        <v>84</v>
      </c>
      <c r="D67" s="61">
        <v>86</v>
      </c>
      <c r="E67" s="61">
        <v>89</v>
      </c>
      <c r="F67" s="59">
        <v>18</v>
      </c>
      <c r="G67" s="59">
        <v>67</v>
      </c>
    </row>
    <row r="68" spans="1:7" ht="15.75" x14ac:dyDescent="0.25">
      <c r="A68" s="2" t="s">
        <v>27</v>
      </c>
      <c r="B68" s="5" t="s">
        <v>90</v>
      </c>
      <c r="C68" s="55">
        <v>75</v>
      </c>
      <c r="D68" s="55">
        <v>78</v>
      </c>
      <c r="E68" s="55">
        <v>88.9</v>
      </c>
      <c r="F68" s="55">
        <v>27.3</v>
      </c>
      <c r="G68" s="58">
        <v>57.2</v>
      </c>
    </row>
    <row r="69" spans="1:7" ht="30" x14ac:dyDescent="0.25">
      <c r="A69" s="2" t="s">
        <v>18</v>
      </c>
      <c r="B69" s="5" t="s">
        <v>90</v>
      </c>
      <c r="C69" s="55">
        <v>95.6</v>
      </c>
      <c r="D69" s="55">
        <v>88.2</v>
      </c>
      <c r="E69" s="55">
        <v>88.2</v>
      </c>
      <c r="F69" s="55">
        <v>23</v>
      </c>
      <c r="G69" s="58">
        <v>14</v>
      </c>
    </row>
    <row r="70" spans="1:7" ht="15.75" x14ac:dyDescent="0.25">
      <c r="A70" s="2" t="s">
        <v>13</v>
      </c>
      <c r="B70" s="5" t="s">
        <v>93</v>
      </c>
      <c r="C70" s="53">
        <v>87</v>
      </c>
      <c r="D70" s="70">
        <v>87.2</v>
      </c>
      <c r="E70" s="70">
        <v>87.9</v>
      </c>
      <c r="F70" s="70">
        <v>27.8</v>
      </c>
      <c r="G70" s="70">
        <v>44.4</v>
      </c>
    </row>
    <row r="71" spans="1:7" ht="15.75" x14ac:dyDescent="0.25">
      <c r="A71" s="2" t="s">
        <v>39</v>
      </c>
      <c r="B71" s="5" t="s">
        <v>91</v>
      </c>
      <c r="C71" s="55">
        <v>84</v>
      </c>
      <c r="D71" s="55">
        <v>72</v>
      </c>
      <c r="E71" s="55">
        <v>87</v>
      </c>
      <c r="F71" s="75">
        <v>43</v>
      </c>
      <c r="G71" s="76">
        <v>70.599999999999994</v>
      </c>
    </row>
    <row r="72" spans="1:7" ht="15.75" x14ac:dyDescent="0.25">
      <c r="A72" s="2" t="s">
        <v>8</v>
      </c>
      <c r="B72" s="5" t="s">
        <v>88</v>
      </c>
      <c r="C72" s="55">
        <v>98</v>
      </c>
      <c r="D72" s="55">
        <v>98</v>
      </c>
      <c r="E72" s="55">
        <v>85.7</v>
      </c>
      <c r="F72" s="82">
        <v>32.5</v>
      </c>
      <c r="G72" s="73">
        <v>37.5</v>
      </c>
    </row>
    <row r="73" spans="1:7" ht="30" x14ac:dyDescent="0.25">
      <c r="A73" s="2" t="s">
        <v>47</v>
      </c>
      <c r="B73" s="5" t="s">
        <v>91</v>
      </c>
      <c r="C73" s="53">
        <v>84.3</v>
      </c>
      <c r="D73" s="53">
        <v>84.3</v>
      </c>
      <c r="E73" s="53">
        <v>85.6</v>
      </c>
      <c r="F73" s="56">
        <f>27+18+29/3</f>
        <v>54.666666666666664</v>
      </c>
      <c r="G73" s="89">
        <v>50</v>
      </c>
    </row>
    <row r="74" spans="1:7" ht="15.75" x14ac:dyDescent="0.25">
      <c r="A74" s="2" t="s">
        <v>67</v>
      </c>
      <c r="B74" s="5" t="s">
        <v>93</v>
      </c>
      <c r="C74" s="64">
        <v>79</v>
      </c>
      <c r="D74" s="55">
        <v>80</v>
      </c>
      <c r="E74" s="55">
        <v>80</v>
      </c>
      <c r="F74" s="57">
        <v>14.3</v>
      </c>
      <c r="G74" s="53" t="s">
        <v>145</v>
      </c>
    </row>
    <row r="75" spans="1:7" ht="30" x14ac:dyDescent="0.25">
      <c r="A75" s="2" t="s">
        <v>80</v>
      </c>
      <c r="B75" s="5" t="s">
        <v>96</v>
      </c>
      <c r="C75" s="66">
        <v>79.8</v>
      </c>
      <c r="D75" s="66">
        <v>79.8</v>
      </c>
      <c r="E75" s="66">
        <v>79.8</v>
      </c>
      <c r="F75" s="68">
        <v>17.733333333333334</v>
      </c>
      <c r="G75" s="63" t="s">
        <v>145</v>
      </c>
    </row>
    <row r="76" spans="1:7" ht="15.75" x14ac:dyDescent="0.25">
      <c r="A76" s="2" t="s">
        <v>87</v>
      </c>
      <c r="B76" s="5" t="s">
        <v>93</v>
      </c>
      <c r="C76" s="66">
        <v>77</v>
      </c>
      <c r="D76" s="66">
        <v>78.5</v>
      </c>
      <c r="E76" s="66">
        <v>78.5</v>
      </c>
      <c r="F76" s="66">
        <v>51.5</v>
      </c>
      <c r="G76" s="55">
        <v>86.4</v>
      </c>
    </row>
    <row r="77" spans="1:7" ht="15.75" x14ac:dyDescent="0.25">
      <c r="A77" s="2" t="s">
        <v>71</v>
      </c>
      <c r="B77" s="5" t="s">
        <v>93</v>
      </c>
      <c r="C77" s="55">
        <v>70</v>
      </c>
      <c r="D77" s="55">
        <v>75</v>
      </c>
      <c r="E77" s="55">
        <v>70</v>
      </c>
      <c r="F77" s="55">
        <v>26</v>
      </c>
      <c r="G77" s="55">
        <v>68</v>
      </c>
    </row>
    <row r="78" spans="1:7" ht="15.75" x14ac:dyDescent="0.25">
      <c r="A78" s="2" t="s">
        <v>19</v>
      </c>
      <c r="B78" s="5" t="s">
        <v>90</v>
      </c>
      <c r="C78" s="55">
        <v>67.5</v>
      </c>
      <c r="D78" s="55">
        <v>67.599999999999994</v>
      </c>
      <c r="E78" s="55">
        <v>67.8</v>
      </c>
      <c r="F78" s="73" t="s">
        <v>145</v>
      </c>
      <c r="G78" s="73" t="s">
        <v>145</v>
      </c>
    </row>
    <row r="79" spans="1:7" ht="15.75" x14ac:dyDescent="0.25">
      <c r="A79" s="2" t="s">
        <v>58</v>
      </c>
      <c r="B79" s="5" t="s">
        <v>88</v>
      </c>
      <c r="C79" s="79">
        <v>64.5</v>
      </c>
      <c r="D79" s="79">
        <v>64.7</v>
      </c>
      <c r="E79" s="79">
        <v>66.400000000000006</v>
      </c>
      <c r="F79" s="79">
        <v>18.399999999999999</v>
      </c>
      <c r="G79" s="69">
        <v>26.2</v>
      </c>
    </row>
    <row r="80" spans="1:7" ht="15.75" x14ac:dyDescent="0.25">
      <c r="A80" s="2" t="s">
        <v>45</v>
      </c>
      <c r="B80" s="5" t="s">
        <v>93</v>
      </c>
      <c r="C80" s="73">
        <v>56.3</v>
      </c>
      <c r="D80" s="73">
        <v>57</v>
      </c>
      <c r="E80" s="73">
        <v>57.4</v>
      </c>
      <c r="F80" s="55">
        <v>42</v>
      </c>
      <c r="G80" s="58">
        <v>63</v>
      </c>
    </row>
    <row r="81" spans="1:7" ht="15.75" x14ac:dyDescent="0.25">
      <c r="A81" s="2" t="s">
        <v>74</v>
      </c>
      <c r="B81" s="5" t="s">
        <v>89</v>
      </c>
      <c r="C81" s="55">
        <v>37</v>
      </c>
      <c r="D81" s="55">
        <v>40</v>
      </c>
      <c r="E81" s="55">
        <v>42</v>
      </c>
      <c r="F81" s="72" t="s">
        <v>145</v>
      </c>
      <c r="G81" s="72" t="s">
        <v>145</v>
      </c>
    </row>
    <row r="82" spans="1:7" ht="15.75" x14ac:dyDescent="0.25">
      <c r="A82" s="2" t="s">
        <v>36</v>
      </c>
      <c r="B82" s="5" t="s">
        <v>95</v>
      </c>
      <c r="C82" s="57">
        <v>30.52</v>
      </c>
      <c r="D82" s="57">
        <v>29</v>
      </c>
      <c r="E82" s="57">
        <v>30.22</v>
      </c>
      <c r="F82" s="57">
        <v>15.2</v>
      </c>
      <c r="G82" s="57">
        <v>63.3</v>
      </c>
    </row>
    <row r="83" spans="1:7" ht="15.75" x14ac:dyDescent="0.25">
      <c r="A83" s="2" t="s">
        <v>44</v>
      </c>
      <c r="B83" s="5" t="s">
        <v>93</v>
      </c>
      <c r="C83" s="55">
        <v>22.5</v>
      </c>
      <c r="D83" s="55">
        <v>23</v>
      </c>
      <c r="E83" s="55">
        <v>30.1</v>
      </c>
      <c r="F83" s="165">
        <v>27.573333333333299</v>
      </c>
      <c r="G83" s="154">
        <v>71.712000000000003</v>
      </c>
    </row>
    <row r="84" spans="1:7" ht="15.75" x14ac:dyDescent="0.25">
      <c r="A84" s="2" t="s">
        <v>21</v>
      </c>
      <c r="B84" s="5" t="s">
        <v>94</v>
      </c>
      <c r="C84" s="55">
        <v>29.5</v>
      </c>
      <c r="D84" s="55">
        <v>30.5</v>
      </c>
      <c r="E84" s="55">
        <v>29.5</v>
      </c>
      <c r="F84" s="55">
        <v>27.78</v>
      </c>
      <c r="G84" s="55" t="s">
        <v>145</v>
      </c>
    </row>
    <row r="85" spans="1:7" ht="30" x14ac:dyDescent="0.25">
      <c r="A85" s="2" t="s">
        <v>84</v>
      </c>
      <c r="B85" s="5" t="s">
        <v>90</v>
      </c>
      <c r="C85" s="55">
        <v>25</v>
      </c>
      <c r="D85" s="61">
        <v>20</v>
      </c>
      <c r="E85" s="55">
        <v>27</v>
      </c>
      <c r="F85" s="79">
        <v>62</v>
      </c>
      <c r="G85" s="53" t="s">
        <v>145</v>
      </c>
    </row>
    <row r="86" spans="1:7" ht="15.75" x14ac:dyDescent="0.25">
      <c r="A86" s="2" t="s">
        <v>65</v>
      </c>
      <c r="B86" s="5" t="s">
        <v>88</v>
      </c>
      <c r="C86" s="53">
        <v>21</v>
      </c>
      <c r="D86" s="53">
        <v>16.5</v>
      </c>
      <c r="E86" s="53">
        <v>22.5</v>
      </c>
      <c r="F86" s="53">
        <v>48.43</v>
      </c>
      <c r="G86" s="53">
        <v>40</v>
      </c>
    </row>
    <row r="87" spans="1:7" ht="15.75" x14ac:dyDescent="0.25">
      <c r="A87" s="2" t="s">
        <v>63</v>
      </c>
      <c r="B87" s="5" t="s">
        <v>90</v>
      </c>
      <c r="C87" s="53">
        <v>20</v>
      </c>
      <c r="D87" s="53">
        <v>20</v>
      </c>
      <c r="E87" s="53">
        <v>20</v>
      </c>
      <c r="F87" s="53" t="s">
        <v>145</v>
      </c>
      <c r="G87" s="53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17" r:id="rId1" display="https://www.reformagkh.ru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0" activePane="bottomLeft" state="frozen"/>
      <selection pane="bottomLeft" activeCell="E3" sqref="E3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7.140625" style="102" customWidth="1"/>
    <col min="4" max="4" width="17.5703125" style="102" customWidth="1"/>
    <col min="5" max="5" width="17" style="102" customWidth="1"/>
    <col min="6" max="6" width="28.5703125" style="102" customWidth="1"/>
    <col min="7" max="7" width="20" style="102" customWidth="1"/>
    <col min="8" max="16384" width="9.140625" style="102"/>
  </cols>
  <sheetData>
    <row r="1" spans="1:7" ht="51.75" customHeight="1" x14ac:dyDescent="0.25">
      <c r="A1" s="214" t="s">
        <v>107</v>
      </c>
      <c r="B1" s="214"/>
      <c r="C1" s="214"/>
      <c r="D1" s="214"/>
      <c r="E1" s="214"/>
      <c r="F1" s="214"/>
      <c r="G1" s="214"/>
    </row>
    <row r="2" spans="1:7" s="109" customFormat="1" ht="89.25" x14ac:dyDescent="0.25">
      <c r="A2" s="128" t="s">
        <v>1</v>
      </c>
      <c r="B2" s="128" t="s">
        <v>2</v>
      </c>
      <c r="C2" s="129" t="s">
        <v>134</v>
      </c>
      <c r="D2" s="129" t="s">
        <v>135</v>
      </c>
      <c r="E2" s="129" t="s">
        <v>136</v>
      </c>
      <c r="F2" s="129" t="s">
        <v>137</v>
      </c>
      <c r="G2" s="129" t="s">
        <v>138</v>
      </c>
    </row>
    <row r="3" spans="1:7" ht="30" x14ac:dyDescent="0.25">
      <c r="A3" s="2" t="s">
        <v>9</v>
      </c>
      <c r="B3" s="5" t="s">
        <v>92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2" t="s">
        <v>10</v>
      </c>
      <c r="B4" s="5" t="s">
        <v>93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2" t="s">
        <v>16</v>
      </c>
      <c r="B5" s="5" t="s">
        <v>93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15.75" x14ac:dyDescent="0.25">
      <c r="A6" s="2" t="s">
        <v>20</v>
      </c>
      <c r="B6" s="5" t="s">
        <v>93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2" t="s">
        <v>21</v>
      </c>
      <c r="B7" s="5" t="s">
        <v>94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30" x14ac:dyDescent="0.25">
      <c r="A8" s="191" t="s">
        <v>23</v>
      </c>
      <c r="B8" s="192" t="s">
        <v>94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7" ht="15.75" customHeight="1" x14ac:dyDescent="0.25">
      <c r="A9" s="2" t="s">
        <v>25</v>
      </c>
      <c r="B9" s="5" t="s">
        <v>88</v>
      </c>
      <c r="C9" s="186" t="s">
        <v>142</v>
      </c>
      <c r="D9" s="186" t="s">
        <v>142</v>
      </c>
      <c r="E9" s="186" t="s">
        <v>142</v>
      </c>
      <c r="F9" s="186" t="s">
        <v>142</v>
      </c>
      <c r="G9" s="186" t="s">
        <v>142</v>
      </c>
    </row>
    <row r="10" spans="1:7" ht="15.75" x14ac:dyDescent="0.25">
      <c r="A10" s="193" t="s">
        <v>27</v>
      </c>
      <c r="B10" s="194" t="s">
        <v>90</v>
      </c>
      <c r="C10" s="53" t="s">
        <v>142</v>
      </c>
      <c r="D10" s="53" t="s">
        <v>142</v>
      </c>
      <c r="E10" s="53" t="s">
        <v>142</v>
      </c>
      <c r="F10" s="53" t="s">
        <v>142</v>
      </c>
      <c r="G10" s="53" t="s">
        <v>142</v>
      </c>
    </row>
    <row r="11" spans="1:7" ht="30" x14ac:dyDescent="0.25">
      <c r="A11" s="2" t="s">
        <v>28</v>
      </c>
      <c r="B11" s="5" t="s">
        <v>94</v>
      </c>
      <c r="C11" s="53" t="s">
        <v>142</v>
      </c>
      <c r="D11" s="53" t="s">
        <v>142</v>
      </c>
      <c r="E11" s="53" t="s">
        <v>142</v>
      </c>
      <c r="F11" s="53" t="s">
        <v>142</v>
      </c>
      <c r="G11" s="89" t="s">
        <v>142</v>
      </c>
    </row>
    <row r="12" spans="1:7" ht="18.75" customHeight="1" x14ac:dyDescent="0.25">
      <c r="A12" s="2" t="s">
        <v>39</v>
      </c>
      <c r="B12" s="5" t="s">
        <v>91</v>
      </c>
      <c r="C12" s="53" t="s">
        <v>142</v>
      </c>
      <c r="D12" s="53" t="s">
        <v>142</v>
      </c>
      <c r="E12" s="53" t="s">
        <v>142</v>
      </c>
      <c r="F12" s="53" t="s">
        <v>142</v>
      </c>
      <c r="G12" s="53" t="s">
        <v>142</v>
      </c>
    </row>
    <row r="13" spans="1:7" ht="15.75" x14ac:dyDescent="0.25">
      <c r="A13" s="2" t="s">
        <v>40</v>
      </c>
      <c r="B13" s="5" t="s">
        <v>93</v>
      </c>
      <c r="C13" s="53" t="s">
        <v>142</v>
      </c>
      <c r="D13" s="53" t="s">
        <v>142</v>
      </c>
      <c r="E13" s="53" t="s">
        <v>142</v>
      </c>
      <c r="F13" s="53" t="s">
        <v>142</v>
      </c>
      <c r="G13" s="53" t="s">
        <v>142</v>
      </c>
    </row>
    <row r="14" spans="1:7" ht="15.75" x14ac:dyDescent="0.25">
      <c r="A14" s="2" t="s">
        <v>41</v>
      </c>
      <c r="B14" s="5" t="s">
        <v>90</v>
      </c>
      <c r="C14" s="53" t="s">
        <v>142</v>
      </c>
      <c r="D14" s="53" t="s">
        <v>142</v>
      </c>
      <c r="E14" s="53" t="s">
        <v>142</v>
      </c>
      <c r="F14" s="53" t="s">
        <v>142</v>
      </c>
      <c r="G14" s="53" t="s">
        <v>142</v>
      </c>
    </row>
    <row r="15" spans="1:7" ht="15.75" x14ac:dyDescent="0.25">
      <c r="A15" s="2" t="s">
        <v>42</v>
      </c>
      <c r="B15" s="5" t="s">
        <v>92</v>
      </c>
      <c r="C15" s="53" t="s">
        <v>142</v>
      </c>
      <c r="D15" s="53" t="s">
        <v>142</v>
      </c>
      <c r="E15" s="53" t="s">
        <v>142</v>
      </c>
      <c r="F15" s="53" t="s">
        <v>142</v>
      </c>
      <c r="G15" s="53" t="s">
        <v>142</v>
      </c>
    </row>
    <row r="16" spans="1:7" ht="15.75" x14ac:dyDescent="0.25">
      <c r="A16" s="2" t="s">
        <v>45</v>
      </c>
      <c r="B16" s="5" t="s">
        <v>93</v>
      </c>
      <c r="C16" s="53" t="s">
        <v>142</v>
      </c>
      <c r="D16" s="53" t="s">
        <v>142</v>
      </c>
      <c r="E16" s="53" t="s">
        <v>142</v>
      </c>
      <c r="F16" s="53" t="s">
        <v>142</v>
      </c>
      <c r="G16" s="53" t="s">
        <v>142</v>
      </c>
    </row>
    <row r="17" spans="1:7" ht="30" x14ac:dyDescent="0.25">
      <c r="A17" s="2" t="s">
        <v>47</v>
      </c>
      <c r="B17" s="5" t="s">
        <v>91</v>
      </c>
      <c r="C17" s="53" t="s">
        <v>142</v>
      </c>
      <c r="D17" s="53" t="s">
        <v>142</v>
      </c>
      <c r="E17" s="53" t="s">
        <v>142</v>
      </c>
      <c r="F17" s="53" t="s">
        <v>142</v>
      </c>
      <c r="G17" s="53" t="s">
        <v>142</v>
      </c>
    </row>
    <row r="18" spans="1:7" ht="30" x14ac:dyDescent="0.25">
      <c r="A18" s="2" t="s">
        <v>66</v>
      </c>
      <c r="B18" s="5" t="s">
        <v>94</v>
      </c>
      <c r="C18" s="53" t="s">
        <v>142</v>
      </c>
      <c r="D18" s="53" t="s">
        <v>142</v>
      </c>
      <c r="E18" s="53" t="s">
        <v>142</v>
      </c>
      <c r="F18" s="53" t="s">
        <v>142</v>
      </c>
      <c r="G18" s="53" t="s">
        <v>142</v>
      </c>
    </row>
    <row r="19" spans="1:7" ht="15.75" x14ac:dyDescent="0.25">
      <c r="A19" s="2" t="s">
        <v>70</v>
      </c>
      <c r="B19" s="5" t="s">
        <v>92</v>
      </c>
      <c r="C19" s="53" t="s">
        <v>142</v>
      </c>
      <c r="D19" s="53" t="s">
        <v>142</v>
      </c>
      <c r="E19" s="53" t="s">
        <v>142</v>
      </c>
      <c r="F19" s="53" t="s">
        <v>142</v>
      </c>
      <c r="G19" s="53" t="s">
        <v>142</v>
      </c>
    </row>
    <row r="20" spans="1:7" ht="15.75" x14ac:dyDescent="0.25">
      <c r="A20" s="2" t="s">
        <v>76</v>
      </c>
      <c r="B20" s="5" t="s">
        <v>92</v>
      </c>
      <c r="C20" s="53" t="s">
        <v>142</v>
      </c>
      <c r="D20" s="53" t="s">
        <v>142</v>
      </c>
      <c r="E20" s="53" t="s">
        <v>142</v>
      </c>
      <c r="F20" s="53" t="s">
        <v>142</v>
      </c>
      <c r="G20" s="53" t="s">
        <v>142</v>
      </c>
    </row>
    <row r="21" spans="1:7" ht="15.75" x14ac:dyDescent="0.25">
      <c r="A21" s="2" t="s">
        <v>83</v>
      </c>
      <c r="B21" s="5" t="s">
        <v>92</v>
      </c>
      <c r="C21" s="53" t="s">
        <v>142</v>
      </c>
      <c r="D21" s="53" t="s">
        <v>142</v>
      </c>
      <c r="E21" s="53" t="s">
        <v>142</v>
      </c>
      <c r="F21" s="53" t="s">
        <v>142</v>
      </c>
      <c r="G21" s="53" t="s">
        <v>142</v>
      </c>
    </row>
    <row r="22" spans="1:7" ht="15.75" x14ac:dyDescent="0.25">
      <c r="A22" s="2" t="s">
        <v>85</v>
      </c>
      <c r="B22" s="5" t="s">
        <v>90</v>
      </c>
      <c r="C22" s="53" t="s">
        <v>142</v>
      </c>
      <c r="D22" s="53" t="s">
        <v>142</v>
      </c>
      <c r="E22" s="53" t="s">
        <v>142</v>
      </c>
      <c r="F22" s="53" t="s">
        <v>142</v>
      </c>
      <c r="G22" s="53" t="s">
        <v>142</v>
      </c>
    </row>
    <row r="23" spans="1:7" ht="33.75" customHeight="1" x14ac:dyDescent="0.25">
      <c r="A23" s="2" t="s">
        <v>86</v>
      </c>
      <c r="B23" s="5" t="s">
        <v>96</v>
      </c>
      <c r="C23" s="70" t="s">
        <v>142</v>
      </c>
      <c r="D23" s="70" t="s">
        <v>142</v>
      </c>
      <c r="E23" s="53" t="s">
        <v>142</v>
      </c>
      <c r="F23" s="53" t="s">
        <v>142</v>
      </c>
      <c r="G23" s="53" t="s">
        <v>142</v>
      </c>
    </row>
    <row r="24" spans="1:7" ht="30" x14ac:dyDescent="0.25">
      <c r="A24" s="2" t="s">
        <v>84</v>
      </c>
      <c r="B24" s="5" t="s">
        <v>90</v>
      </c>
      <c r="C24" s="53">
        <v>0</v>
      </c>
      <c r="D24" s="53">
        <v>0</v>
      </c>
      <c r="E24" s="53" t="s">
        <v>145</v>
      </c>
      <c r="F24" s="53" t="s">
        <v>145</v>
      </c>
      <c r="G24" s="53" t="s">
        <v>145</v>
      </c>
    </row>
    <row r="25" spans="1:7" ht="15.75" x14ac:dyDescent="0.25">
      <c r="A25" s="2" t="s">
        <v>3</v>
      </c>
      <c r="B25" s="5" t="s">
        <v>88</v>
      </c>
      <c r="C25" s="53">
        <v>100</v>
      </c>
      <c r="D25" s="53">
        <v>100</v>
      </c>
      <c r="E25" s="53">
        <v>100</v>
      </c>
      <c r="F25" s="63">
        <v>27.5</v>
      </c>
      <c r="G25" s="63">
        <v>61</v>
      </c>
    </row>
    <row r="26" spans="1:7" ht="15.75" x14ac:dyDescent="0.25">
      <c r="A26" s="6" t="s">
        <v>4</v>
      </c>
      <c r="B26" s="5" t="s">
        <v>89</v>
      </c>
      <c r="C26" s="53">
        <v>100</v>
      </c>
      <c r="D26" s="53">
        <v>100</v>
      </c>
      <c r="E26" s="53">
        <v>100</v>
      </c>
      <c r="F26" s="53">
        <v>43.7</v>
      </c>
      <c r="G26" s="89">
        <v>50</v>
      </c>
    </row>
    <row r="27" spans="1:7" ht="15.75" x14ac:dyDescent="0.25">
      <c r="A27" s="2" t="s">
        <v>5</v>
      </c>
      <c r="B27" s="5" t="s">
        <v>89</v>
      </c>
      <c r="C27" s="53">
        <v>100</v>
      </c>
      <c r="D27" s="53">
        <v>100</v>
      </c>
      <c r="E27" s="53">
        <v>100</v>
      </c>
      <c r="F27" s="53">
        <v>74</v>
      </c>
      <c r="G27" s="53">
        <v>82</v>
      </c>
    </row>
    <row r="28" spans="1:7" ht="15.75" x14ac:dyDescent="0.25">
      <c r="A28" s="2" t="s">
        <v>6</v>
      </c>
      <c r="B28" s="5" t="s">
        <v>90</v>
      </c>
      <c r="C28" s="53">
        <v>100</v>
      </c>
      <c r="D28" s="53">
        <v>100</v>
      </c>
      <c r="E28" s="53">
        <v>100</v>
      </c>
      <c r="F28" s="53">
        <v>28.8</v>
      </c>
      <c r="G28" s="89">
        <v>60</v>
      </c>
    </row>
    <row r="29" spans="1:7" ht="15.75" x14ac:dyDescent="0.25">
      <c r="A29" s="2" t="s">
        <v>7</v>
      </c>
      <c r="B29" s="5" t="s">
        <v>91</v>
      </c>
      <c r="C29" s="53">
        <v>100</v>
      </c>
      <c r="D29" s="53">
        <v>100</v>
      </c>
      <c r="E29" s="53">
        <v>100</v>
      </c>
      <c r="F29" s="53">
        <v>52.5</v>
      </c>
      <c r="G29" s="53">
        <v>100</v>
      </c>
    </row>
    <row r="30" spans="1:7" ht="15.75" x14ac:dyDescent="0.25">
      <c r="A30" s="2" t="s">
        <v>8</v>
      </c>
      <c r="B30" s="5" t="s">
        <v>88</v>
      </c>
      <c r="C30" s="53">
        <v>100</v>
      </c>
      <c r="D30" s="53">
        <v>100</v>
      </c>
      <c r="E30" s="53">
        <v>100</v>
      </c>
      <c r="F30" s="84">
        <v>32.5</v>
      </c>
      <c r="G30" s="63">
        <v>37.5</v>
      </c>
    </row>
    <row r="31" spans="1:7" ht="15.75" x14ac:dyDescent="0.25">
      <c r="A31" s="2" t="s">
        <v>11</v>
      </c>
      <c r="B31" s="5" t="s">
        <v>93</v>
      </c>
      <c r="C31" s="92">
        <v>100</v>
      </c>
      <c r="D31" s="92">
        <v>100</v>
      </c>
      <c r="E31" s="92">
        <v>100</v>
      </c>
      <c r="F31" s="92">
        <v>33.200000000000003</v>
      </c>
      <c r="G31" s="53" t="s">
        <v>145</v>
      </c>
    </row>
    <row r="32" spans="1:7" ht="31.5" x14ac:dyDescent="0.25">
      <c r="A32" s="2" t="s">
        <v>12</v>
      </c>
      <c r="B32" s="5" t="s">
        <v>90</v>
      </c>
      <c r="C32" s="56">
        <v>100</v>
      </c>
      <c r="D32" s="56">
        <v>100</v>
      </c>
      <c r="E32" s="80">
        <v>100</v>
      </c>
      <c r="F32" s="53">
        <v>23.9</v>
      </c>
      <c r="G32" s="53" t="s">
        <v>144</v>
      </c>
    </row>
    <row r="33" spans="1:7" ht="15.75" x14ac:dyDescent="0.25">
      <c r="A33" s="2" t="s">
        <v>13</v>
      </c>
      <c r="B33" s="5" t="s">
        <v>93</v>
      </c>
      <c r="C33" s="53">
        <v>100</v>
      </c>
      <c r="D33" s="53">
        <v>100</v>
      </c>
      <c r="E33" s="53">
        <v>100</v>
      </c>
      <c r="F33" s="70">
        <v>37.200000000000003</v>
      </c>
      <c r="G33" s="70">
        <v>62.5</v>
      </c>
    </row>
    <row r="34" spans="1:7" ht="15.75" x14ac:dyDescent="0.25">
      <c r="A34" s="2" t="s">
        <v>14</v>
      </c>
      <c r="B34" s="5" t="s">
        <v>88</v>
      </c>
      <c r="C34" s="53">
        <v>100</v>
      </c>
      <c r="D34" s="53">
        <v>100</v>
      </c>
      <c r="E34" s="53">
        <v>100</v>
      </c>
      <c r="F34" s="53">
        <v>46.5</v>
      </c>
      <c r="G34" s="89">
        <v>85.7</v>
      </c>
    </row>
    <row r="35" spans="1:7" ht="15.75" x14ac:dyDescent="0.25">
      <c r="A35" s="2" t="s">
        <v>15</v>
      </c>
      <c r="B35" s="5" t="s">
        <v>91</v>
      </c>
      <c r="C35" s="53">
        <v>100</v>
      </c>
      <c r="D35" s="53">
        <v>100</v>
      </c>
      <c r="E35" s="53">
        <v>100</v>
      </c>
      <c r="F35" s="197" t="s">
        <v>141</v>
      </c>
      <c r="G35" s="53">
        <v>76.12</v>
      </c>
    </row>
    <row r="36" spans="1:7" ht="15.75" x14ac:dyDescent="0.25">
      <c r="A36" s="2" t="s">
        <v>17</v>
      </c>
      <c r="B36" s="5" t="s">
        <v>94</v>
      </c>
      <c r="C36" s="55">
        <v>100</v>
      </c>
      <c r="D36" s="55">
        <v>100</v>
      </c>
      <c r="E36" s="55">
        <v>100</v>
      </c>
      <c r="F36" s="55">
        <v>47.8</v>
      </c>
      <c r="G36" s="121" t="s">
        <v>145</v>
      </c>
    </row>
    <row r="37" spans="1:7" ht="30" x14ac:dyDescent="0.25">
      <c r="A37" s="2" t="s">
        <v>18</v>
      </c>
      <c r="B37" s="5" t="s">
        <v>90</v>
      </c>
      <c r="C37" s="53">
        <v>100</v>
      </c>
      <c r="D37" s="53">
        <v>100</v>
      </c>
      <c r="E37" s="53">
        <v>100</v>
      </c>
      <c r="F37" s="53">
        <v>25.1</v>
      </c>
      <c r="G37" s="89">
        <v>11</v>
      </c>
    </row>
    <row r="38" spans="1:7" ht="15.75" x14ac:dyDescent="0.25">
      <c r="A38" s="2" t="s">
        <v>19</v>
      </c>
      <c r="B38" s="5" t="s">
        <v>90</v>
      </c>
      <c r="C38" s="56">
        <v>100</v>
      </c>
      <c r="D38" s="53">
        <v>100</v>
      </c>
      <c r="E38" s="53">
        <v>100</v>
      </c>
      <c r="F38" s="63" t="s">
        <v>145</v>
      </c>
      <c r="G38" s="63" t="s">
        <v>145</v>
      </c>
    </row>
    <row r="39" spans="1:7" ht="15.75" x14ac:dyDescent="0.25">
      <c r="A39" s="2" t="s">
        <v>22</v>
      </c>
      <c r="B39" s="5" t="s">
        <v>89</v>
      </c>
      <c r="C39" s="53">
        <v>100</v>
      </c>
      <c r="D39" s="53">
        <v>100</v>
      </c>
      <c r="E39" s="53">
        <v>100</v>
      </c>
      <c r="F39" s="53" t="s">
        <v>145</v>
      </c>
      <c r="G39" s="53" t="s">
        <v>145</v>
      </c>
    </row>
    <row r="40" spans="1:7" ht="15.75" x14ac:dyDescent="0.25">
      <c r="A40" s="2" t="s">
        <v>24</v>
      </c>
      <c r="B40" s="5" t="s">
        <v>91</v>
      </c>
      <c r="C40" s="53">
        <v>97.8</v>
      </c>
      <c r="D40" s="53">
        <v>97.9</v>
      </c>
      <c r="E40" s="53">
        <v>100</v>
      </c>
      <c r="F40" s="185">
        <v>45.4</v>
      </c>
      <c r="G40" s="53">
        <v>40</v>
      </c>
    </row>
    <row r="41" spans="1:7" ht="15.75" x14ac:dyDescent="0.25">
      <c r="A41" s="2" t="s">
        <v>26</v>
      </c>
      <c r="B41" s="5" t="s">
        <v>93</v>
      </c>
      <c r="C41" s="70">
        <v>100</v>
      </c>
      <c r="D41" s="70">
        <v>100</v>
      </c>
      <c r="E41" s="70">
        <v>100</v>
      </c>
      <c r="F41" s="70">
        <v>83.72</v>
      </c>
      <c r="G41" s="87">
        <v>90</v>
      </c>
    </row>
    <row r="42" spans="1:7" ht="15.75" x14ac:dyDescent="0.25">
      <c r="A42" s="2" t="s">
        <v>29</v>
      </c>
      <c r="B42" s="5" t="s">
        <v>91</v>
      </c>
      <c r="C42" s="53">
        <v>100</v>
      </c>
      <c r="D42" s="53">
        <v>100</v>
      </c>
      <c r="E42" s="53">
        <v>100</v>
      </c>
      <c r="F42" s="53" t="s">
        <v>141</v>
      </c>
      <c r="G42" s="53" t="s">
        <v>141</v>
      </c>
    </row>
    <row r="43" spans="1:7" ht="15.75" x14ac:dyDescent="0.25">
      <c r="A43" s="191" t="s">
        <v>30</v>
      </c>
      <c r="B43" s="5" t="s">
        <v>89</v>
      </c>
      <c r="C43" s="53">
        <v>100</v>
      </c>
      <c r="D43" s="53">
        <v>100</v>
      </c>
      <c r="E43" s="53">
        <v>100</v>
      </c>
      <c r="F43" s="53">
        <v>72.599999999999994</v>
      </c>
      <c r="G43" s="89">
        <v>33.299999999999997</v>
      </c>
    </row>
    <row r="44" spans="1:7" ht="15.75" x14ac:dyDescent="0.25">
      <c r="A44" s="2" t="s">
        <v>31</v>
      </c>
      <c r="B44" s="5" t="s">
        <v>92</v>
      </c>
      <c r="C44" s="53">
        <v>100</v>
      </c>
      <c r="D44" s="53">
        <v>100</v>
      </c>
      <c r="E44" s="53">
        <v>100</v>
      </c>
      <c r="F44" s="92">
        <v>55.4</v>
      </c>
      <c r="G44" s="92">
        <v>39.5</v>
      </c>
    </row>
    <row r="45" spans="1:7" ht="15.75" x14ac:dyDescent="0.25">
      <c r="A45" s="2" t="s">
        <v>32</v>
      </c>
      <c r="B45" s="5" t="s">
        <v>91</v>
      </c>
      <c r="C45" s="56">
        <v>100</v>
      </c>
      <c r="D45" s="56">
        <v>100</v>
      </c>
      <c r="E45" s="56">
        <v>100</v>
      </c>
      <c r="F45" s="53">
        <f>(49.35+33.97+47.45)/3</f>
        <v>43.589999999999996</v>
      </c>
      <c r="G45" s="89">
        <f>84.6</f>
        <v>84.6</v>
      </c>
    </row>
    <row r="46" spans="1:7" ht="15.75" x14ac:dyDescent="0.25">
      <c r="A46" s="2" t="s">
        <v>33</v>
      </c>
      <c r="B46" s="5" t="s">
        <v>93</v>
      </c>
      <c r="C46" s="53">
        <v>100</v>
      </c>
      <c r="D46" s="53">
        <v>100</v>
      </c>
      <c r="E46" s="53">
        <v>100</v>
      </c>
      <c r="F46" s="53">
        <v>55.2</v>
      </c>
      <c r="G46" s="53">
        <v>100</v>
      </c>
    </row>
    <row r="47" spans="1:7" ht="15.75" x14ac:dyDescent="0.25">
      <c r="A47" s="2" t="s">
        <v>34</v>
      </c>
      <c r="B47" s="5" t="s">
        <v>88</v>
      </c>
      <c r="C47" s="53">
        <v>100</v>
      </c>
      <c r="D47" s="53">
        <v>100</v>
      </c>
      <c r="E47" s="53">
        <v>100</v>
      </c>
      <c r="F47" s="53">
        <v>84.87</v>
      </c>
      <c r="G47" s="89">
        <v>70.94</v>
      </c>
    </row>
    <row r="48" spans="1:7" ht="15.75" x14ac:dyDescent="0.25">
      <c r="A48" s="2" t="s">
        <v>37</v>
      </c>
      <c r="B48" s="5" t="s">
        <v>96</v>
      </c>
      <c r="C48" s="92">
        <v>100</v>
      </c>
      <c r="D48" s="92">
        <v>100</v>
      </c>
      <c r="E48" s="92">
        <v>100</v>
      </c>
      <c r="F48" s="92">
        <v>35.200000000000003</v>
      </c>
      <c r="G48" s="92">
        <v>39.799999999999997</v>
      </c>
    </row>
    <row r="49" spans="1:7" ht="15.75" x14ac:dyDescent="0.25">
      <c r="A49" s="2" t="s">
        <v>38</v>
      </c>
      <c r="B49" s="5" t="s">
        <v>93</v>
      </c>
      <c r="C49" s="56">
        <v>100</v>
      </c>
      <c r="D49" s="56">
        <v>100</v>
      </c>
      <c r="E49" s="56">
        <v>100</v>
      </c>
      <c r="F49" s="56">
        <v>15.3</v>
      </c>
      <c r="G49" s="89">
        <v>60.5</v>
      </c>
    </row>
    <row r="50" spans="1:7" ht="15.75" x14ac:dyDescent="0.25">
      <c r="A50" s="2" t="s">
        <v>43</v>
      </c>
      <c r="B50" s="5" t="s">
        <v>92</v>
      </c>
      <c r="C50" s="92">
        <v>100</v>
      </c>
      <c r="D50" s="92">
        <v>100</v>
      </c>
      <c r="E50" s="92">
        <v>100</v>
      </c>
      <c r="F50" s="92">
        <v>49.8</v>
      </c>
      <c r="G50" s="92">
        <v>77.349999999999994</v>
      </c>
    </row>
    <row r="51" spans="1:7" ht="15.75" x14ac:dyDescent="0.25">
      <c r="A51" s="2" t="s">
        <v>44</v>
      </c>
      <c r="B51" s="5" t="s">
        <v>93</v>
      </c>
      <c r="C51" s="53">
        <v>100</v>
      </c>
      <c r="D51" s="53">
        <v>100</v>
      </c>
      <c r="E51" s="53">
        <v>100</v>
      </c>
      <c r="F51" s="187">
        <v>38.826666666666704</v>
      </c>
      <c r="G51" s="188">
        <v>61.253999999999998</v>
      </c>
    </row>
    <row r="52" spans="1:7" ht="15.75" x14ac:dyDescent="0.25">
      <c r="A52" s="2" t="s">
        <v>46</v>
      </c>
      <c r="B52" s="5" t="s">
        <v>91</v>
      </c>
      <c r="C52" s="85">
        <v>100</v>
      </c>
      <c r="D52" s="85">
        <v>100</v>
      </c>
      <c r="E52" s="85">
        <v>100</v>
      </c>
      <c r="F52" s="86">
        <f>(47.7+49.3+49.1)/3</f>
        <v>48.699999999999996</v>
      </c>
      <c r="G52" s="70">
        <v>100</v>
      </c>
    </row>
    <row r="53" spans="1:7" ht="15.75" x14ac:dyDescent="0.25">
      <c r="A53" s="2" t="s">
        <v>48</v>
      </c>
      <c r="B53" s="5" t="s">
        <v>92</v>
      </c>
      <c r="C53" s="92">
        <v>100</v>
      </c>
      <c r="D53" s="53">
        <v>100</v>
      </c>
      <c r="E53" s="53">
        <v>100</v>
      </c>
      <c r="F53" s="53">
        <v>30.4</v>
      </c>
      <c r="G53" s="53">
        <v>100</v>
      </c>
    </row>
    <row r="54" spans="1:7" ht="15.75" x14ac:dyDescent="0.25">
      <c r="A54" s="2" t="s">
        <v>49</v>
      </c>
      <c r="B54" s="5" t="s">
        <v>91</v>
      </c>
      <c r="C54" s="53">
        <v>100</v>
      </c>
      <c r="D54" s="53">
        <v>100</v>
      </c>
      <c r="E54" s="53">
        <v>100</v>
      </c>
      <c r="F54" s="53">
        <v>30</v>
      </c>
      <c r="G54" s="89">
        <v>61.5</v>
      </c>
    </row>
    <row r="55" spans="1:7" ht="15.75" x14ac:dyDescent="0.25">
      <c r="A55" s="2" t="s">
        <v>50</v>
      </c>
      <c r="B55" s="5" t="s">
        <v>89</v>
      </c>
      <c r="C55" s="53">
        <v>100</v>
      </c>
      <c r="D55" s="53">
        <v>100</v>
      </c>
      <c r="E55" s="53">
        <v>100</v>
      </c>
      <c r="F55" s="53">
        <v>54.5</v>
      </c>
      <c r="G55" s="89" t="s">
        <v>145</v>
      </c>
    </row>
    <row r="56" spans="1:7" ht="15.75" x14ac:dyDescent="0.25">
      <c r="A56" s="2" t="s">
        <v>51</v>
      </c>
      <c r="B56" s="5" t="s">
        <v>89</v>
      </c>
      <c r="C56" s="70">
        <v>100</v>
      </c>
      <c r="D56" s="70">
        <v>100</v>
      </c>
      <c r="E56" s="87">
        <v>100</v>
      </c>
      <c r="F56" s="63">
        <v>27.5</v>
      </c>
      <c r="G56" s="63">
        <v>52.7</v>
      </c>
    </row>
    <row r="57" spans="1:7" ht="15.75" x14ac:dyDescent="0.25">
      <c r="A57" s="2" t="s">
        <v>52</v>
      </c>
      <c r="B57" s="5" t="s">
        <v>92</v>
      </c>
      <c r="C57" s="80">
        <v>100</v>
      </c>
      <c r="D57" s="80">
        <v>100</v>
      </c>
      <c r="E57" s="80">
        <v>100</v>
      </c>
      <c r="F57" s="87">
        <v>48.79</v>
      </c>
      <c r="G57" s="87">
        <v>100</v>
      </c>
    </row>
    <row r="58" spans="1:7" ht="15.75" x14ac:dyDescent="0.25">
      <c r="A58" s="2" t="s">
        <v>53</v>
      </c>
      <c r="B58" s="5" t="s">
        <v>93</v>
      </c>
      <c r="C58" s="53">
        <v>100</v>
      </c>
      <c r="D58" s="53">
        <v>100</v>
      </c>
      <c r="E58" s="53">
        <v>100</v>
      </c>
      <c r="F58" s="53">
        <v>68</v>
      </c>
      <c r="G58" s="89">
        <v>74</v>
      </c>
    </row>
    <row r="59" spans="1:7" ht="15.75" x14ac:dyDescent="0.25">
      <c r="A59" s="2" t="s">
        <v>54</v>
      </c>
      <c r="B59" s="5" t="s">
        <v>92</v>
      </c>
      <c r="C59" s="70">
        <v>100</v>
      </c>
      <c r="D59" s="70">
        <v>100</v>
      </c>
      <c r="E59" s="53">
        <v>100</v>
      </c>
      <c r="F59" s="92">
        <v>51.9</v>
      </c>
      <c r="G59" s="53">
        <v>80.3</v>
      </c>
    </row>
    <row r="60" spans="1:7" ht="15.75" x14ac:dyDescent="0.25">
      <c r="A60" s="2" t="s">
        <v>55</v>
      </c>
      <c r="B60" s="5" t="s">
        <v>92</v>
      </c>
      <c r="C60" s="55">
        <v>100</v>
      </c>
      <c r="D60" s="55">
        <v>100</v>
      </c>
      <c r="E60" s="55">
        <v>100</v>
      </c>
      <c r="F60" s="66">
        <v>25.2</v>
      </c>
      <c r="G60" s="66">
        <v>63.7</v>
      </c>
    </row>
    <row r="61" spans="1:7" ht="15.75" x14ac:dyDescent="0.25">
      <c r="A61" s="2" t="s">
        <v>56</v>
      </c>
      <c r="B61" s="5" t="s">
        <v>90</v>
      </c>
      <c r="C61" s="92">
        <v>100</v>
      </c>
      <c r="D61" s="92">
        <v>100</v>
      </c>
      <c r="E61" s="92">
        <v>100</v>
      </c>
      <c r="F61" s="167">
        <v>38.200000000000003</v>
      </c>
      <c r="G61" s="72">
        <v>66.7</v>
      </c>
    </row>
    <row r="62" spans="1:7" ht="15.75" x14ac:dyDescent="0.25">
      <c r="A62" s="2" t="s">
        <v>57</v>
      </c>
      <c r="B62" s="5" t="s">
        <v>91</v>
      </c>
      <c r="C62" s="90">
        <v>100</v>
      </c>
      <c r="D62" s="90">
        <v>100</v>
      </c>
      <c r="E62" s="90">
        <v>100</v>
      </c>
      <c r="F62" s="157">
        <v>62.6</v>
      </c>
      <c r="G62" s="89" t="s">
        <v>145</v>
      </c>
    </row>
    <row r="63" spans="1:7" ht="15.75" x14ac:dyDescent="0.25">
      <c r="A63" s="2" t="s">
        <v>58</v>
      </c>
      <c r="B63" s="5" t="s">
        <v>88</v>
      </c>
      <c r="C63" s="72">
        <v>100</v>
      </c>
      <c r="D63" s="72">
        <v>100</v>
      </c>
      <c r="E63" s="72">
        <v>100</v>
      </c>
      <c r="F63" s="72">
        <v>25.2</v>
      </c>
      <c r="G63" s="94">
        <v>35.700000000000003</v>
      </c>
    </row>
    <row r="64" spans="1:7" ht="15.75" x14ac:dyDescent="0.25">
      <c r="A64" s="2" t="s">
        <v>59</v>
      </c>
      <c r="B64" s="5" t="s">
        <v>93</v>
      </c>
      <c r="C64" s="56">
        <v>100</v>
      </c>
      <c r="D64" s="56">
        <v>100</v>
      </c>
      <c r="E64" s="56">
        <v>100</v>
      </c>
      <c r="F64" s="56">
        <v>34.299999999999997</v>
      </c>
      <c r="G64" s="89" t="s">
        <v>145</v>
      </c>
    </row>
    <row r="65" spans="1:7" ht="15.75" x14ac:dyDescent="0.25">
      <c r="A65" s="2" t="s">
        <v>60</v>
      </c>
      <c r="B65" s="5" t="s">
        <v>92</v>
      </c>
      <c r="C65" s="56">
        <v>100</v>
      </c>
      <c r="D65" s="56">
        <v>100</v>
      </c>
      <c r="E65" s="56">
        <v>100</v>
      </c>
      <c r="F65" s="53">
        <v>66.7</v>
      </c>
      <c r="G65" s="53">
        <v>31.6</v>
      </c>
    </row>
    <row r="66" spans="1:7" ht="15.75" x14ac:dyDescent="0.25">
      <c r="A66" s="2" t="s">
        <v>61</v>
      </c>
      <c r="B66" s="5" t="s">
        <v>91</v>
      </c>
      <c r="C66" s="56">
        <v>100</v>
      </c>
      <c r="D66" s="56">
        <v>100</v>
      </c>
      <c r="E66" s="56">
        <v>100</v>
      </c>
      <c r="F66" s="63">
        <v>20.2</v>
      </c>
      <c r="G66" s="63">
        <v>22</v>
      </c>
    </row>
    <row r="67" spans="1:7" ht="24.75" customHeight="1" x14ac:dyDescent="0.25">
      <c r="A67" s="2" t="s">
        <v>62</v>
      </c>
      <c r="B67" s="5" t="s">
        <v>92</v>
      </c>
      <c r="C67" s="63">
        <v>100</v>
      </c>
      <c r="D67" s="63">
        <v>100</v>
      </c>
      <c r="E67" s="63">
        <v>100</v>
      </c>
      <c r="F67" s="53">
        <v>22.7</v>
      </c>
      <c r="G67" s="53">
        <v>36.4</v>
      </c>
    </row>
    <row r="68" spans="1:7" ht="15.75" x14ac:dyDescent="0.25">
      <c r="A68" s="2" t="s">
        <v>63</v>
      </c>
      <c r="B68" s="5" t="s">
        <v>90</v>
      </c>
      <c r="C68" s="53">
        <v>100</v>
      </c>
      <c r="D68" s="53">
        <v>97</v>
      </c>
      <c r="E68" s="53">
        <v>100</v>
      </c>
      <c r="F68" s="53">
        <v>100</v>
      </c>
      <c r="G68" s="53" t="s">
        <v>145</v>
      </c>
    </row>
    <row r="69" spans="1:7" ht="15.75" x14ac:dyDescent="0.25">
      <c r="A69" s="2" t="s">
        <v>65</v>
      </c>
      <c r="B69" s="5" t="s">
        <v>88</v>
      </c>
      <c r="C69" s="53">
        <v>100</v>
      </c>
      <c r="D69" s="53">
        <v>100</v>
      </c>
      <c r="E69" s="53">
        <v>100</v>
      </c>
      <c r="F69" s="53">
        <v>45.9</v>
      </c>
      <c r="G69" s="53">
        <v>25</v>
      </c>
    </row>
    <row r="70" spans="1:7" ht="15.75" x14ac:dyDescent="0.25">
      <c r="A70" s="2" t="s">
        <v>67</v>
      </c>
      <c r="B70" s="5" t="s">
        <v>93</v>
      </c>
      <c r="C70" s="88">
        <v>100</v>
      </c>
      <c r="D70" s="53">
        <v>100</v>
      </c>
      <c r="E70" s="53">
        <v>100</v>
      </c>
      <c r="F70" s="92">
        <v>20.7</v>
      </c>
      <c r="G70" s="53" t="s">
        <v>145</v>
      </c>
    </row>
    <row r="71" spans="1:7" ht="15.75" x14ac:dyDescent="0.25">
      <c r="A71" s="2" t="s">
        <v>68</v>
      </c>
      <c r="B71" s="5" t="s">
        <v>94</v>
      </c>
      <c r="C71" s="65">
        <v>100</v>
      </c>
      <c r="D71" s="65">
        <v>100</v>
      </c>
      <c r="E71" s="65">
        <v>100</v>
      </c>
      <c r="F71" s="65">
        <v>52.1</v>
      </c>
      <c r="G71" s="65">
        <v>50</v>
      </c>
    </row>
    <row r="72" spans="1:7" ht="15.75" x14ac:dyDescent="0.25">
      <c r="A72" s="2" t="s">
        <v>69</v>
      </c>
      <c r="B72" s="5" t="s">
        <v>93</v>
      </c>
      <c r="C72" s="53">
        <v>100</v>
      </c>
      <c r="D72" s="53">
        <v>100</v>
      </c>
      <c r="E72" s="53">
        <v>100</v>
      </c>
      <c r="F72" s="189">
        <v>39.5</v>
      </c>
      <c r="G72" s="189">
        <v>60.3</v>
      </c>
    </row>
    <row r="73" spans="1:7" ht="15.75" x14ac:dyDescent="0.25">
      <c r="A73" s="2" t="s">
        <v>71</v>
      </c>
      <c r="B73" s="5" t="s">
        <v>93</v>
      </c>
      <c r="C73" s="53">
        <v>100</v>
      </c>
      <c r="D73" s="53">
        <v>100</v>
      </c>
      <c r="E73" s="53">
        <v>100</v>
      </c>
      <c r="F73" s="53">
        <v>28</v>
      </c>
      <c r="G73" s="53">
        <v>68</v>
      </c>
    </row>
    <row r="74" spans="1:7" ht="15.75" x14ac:dyDescent="0.25">
      <c r="A74" s="2" t="s">
        <v>72</v>
      </c>
      <c r="B74" s="5" t="s">
        <v>89</v>
      </c>
      <c r="C74" s="53">
        <v>100</v>
      </c>
      <c r="D74" s="53">
        <v>100</v>
      </c>
      <c r="E74" s="53">
        <v>100</v>
      </c>
      <c r="F74" s="53">
        <v>23</v>
      </c>
      <c r="G74" s="89">
        <v>100</v>
      </c>
    </row>
    <row r="75" spans="1:7" ht="15.75" x14ac:dyDescent="0.25">
      <c r="A75" s="2" t="s">
        <v>73</v>
      </c>
      <c r="B75" s="5" t="s">
        <v>93</v>
      </c>
      <c r="C75" s="72">
        <v>100</v>
      </c>
      <c r="D75" s="72">
        <v>100</v>
      </c>
      <c r="E75" s="72">
        <v>100</v>
      </c>
      <c r="F75" s="72">
        <v>33</v>
      </c>
      <c r="G75" s="72">
        <v>55</v>
      </c>
    </row>
    <row r="76" spans="1:7" ht="15.75" x14ac:dyDescent="0.25">
      <c r="A76" s="2" t="s">
        <v>75</v>
      </c>
      <c r="B76" s="5" t="s">
        <v>96</v>
      </c>
      <c r="C76" s="92">
        <v>100</v>
      </c>
      <c r="D76" s="92">
        <v>100</v>
      </c>
      <c r="E76" s="92">
        <v>100</v>
      </c>
      <c r="F76" s="92">
        <v>66.3</v>
      </c>
      <c r="G76" s="89" t="s">
        <v>145</v>
      </c>
    </row>
    <row r="77" spans="1:7" ht="15.75" x14ac:dyDescent="0.25">
      <c r="A77" s="2" t="s">
        <v>77</v>
      </c>
      <c r="B77" s="5" t="s">
        <v>92</v>
      </c>
      <c r="C77" s="56">
        <v>100</v>
      </c>
      <c r="D77" s="56">
        <v>100</v>
      </c>
      <c r="E77" s="56">
        <v>100</v>
      </c>
      <c r="F77" s="56">
        <v>2.2999999999999998</v>
      </c>
      <c r="G77" s="56">
        <v>50</v>
      </c>
    </row>
    <row r="78" spans="1:7" ht="15.75" x14ac:dyDescent="0.25">
      <c r="A78" s="2" t="s">
        <v>78</v>
      </c>
      <c r="B78" s="5" t="s">
        <v>90</v>
      </c>
      <c r="C78" s="198">
        <v>100</v>
      </c>
      <c r="D78" s="198">
        <v>100</v>
      </c>
      <c r="E78" s="198">
        <v>100</v>
      </c>
      <c r="F78" s="72">
        <v>24</v>
      </c>
      <c r="G78" s="199" t="s">
        <v>145</v>
      </c>
    </row>
    <row r="79" spans="1:7" ht="15.75" x14ac:dyDescent="0.25">
      <c r="A79" s="2" t="s">
        <v>79</v>
      </c>
      <c r="B79" s="5" t="s">
        <v>89</v>
      </c>
      <c r="C79" s="53">
        <v>100</v>
      </c>
      <c r="D79" s="53">
        <v>100</v>
      </c>
      <c r="E79" s="53">
        <v>100</v>
      </c>
      <c r="F79" s="53">
        <v>34.6</v>
      </c>
      <c r="G79" s="70" t="s">
        <v>169</v>
      </c>
    </row>
    <row r="80" spans="1:7" ht="30" x14ac:dyDescent="0.25">
      <c r="A80" s="2" t="s">
        <v>80</v>
      </c>
      <c r="B80" s="5" t="s">
        <v>96</v>
      </c>
      <c r="C80" s="56">
        <v>97</v>
      </c>
      <c r="D80" s="56">
        <v>98</v>
      </c>
      <c r="E80" s="56">
        <v>100</v>
      </c>
      <c r="F80" s="91">
        <v>16.666666666666668</v>
      </c>
      <c r="G80" s="70" t="s">
        <v>169</v>
      </c>
    </row>
    <row r="81" spans="1:7" ht="15.75" x14ac:dyDescent="0.25">
      <c r="A81" s="2" t="s">
        <v>81</v>
      </c>
      <c r="B81" s="5" t="s">
        <v>96</v>
      </c>
      <c r="C81" s="53">
        <v>100</v>
      </c>
      <c r="D81" s="53">
        <v>100</v>
      </c>
      <c r="E81" s="53">
        <v>100</v>
      </c>
      <c r="F81" s="74">
        <v>27.43</v>
      </c>
      <c r="G81" s="56">
        <v>66.7</v>
      </c>
    </row>
    <row r="82" spans="1:7" ht="15.75" x14ac:dyDescent="0.25">
      <c r="A82" s="2" t="s">
        <v>82</v>
      </c>
      <c r="B82" s="5" t="s">
        <v>94</v>
      </c>
      <c r="C82" s="53">
        <v>100</v>
      </c>
      <c r="D82" s="53">
        <v>100</v>
      </c>
      <c r="E82" s="53">
        <v>100</v>
      </c>
      <c r="F82" s="53" t="s">
        <v>145</v>
      </c>
      <c r="G82" s="53" t="s">
        <v>145</v>
      </c>
    </row>
    <row r="83" spans="1:7" ht="15.75" x14ac:dyDescent="0.25">
      <c r="A83" s="2" t="s">
        <v>87</v>
      </c>
      <c r="B83" s="5" t="s">
        <v>93</v>
      </c>
      <c r="C83" s="56">
        <v>100</v>
      </c>
      <c r="D83" s="56">
        <v>100</v>
      </c>
      <c r="E83" s="56">
        <v>100</v>
      </c>
      <c r="F83" s="56">
        <v>61</v>
      </c>
      <c r="G83" s="53">
        <v>85.7</v>
      </c>
    </row>
    <row r="84" spans="1:7" ht="15.75" x14ac:dyDescent="0.25">
      <c r="A84" s="2" t="s">
        <v>74</v>
      </c>
      <c r="B84" s="5" t="s">
        <v>89</v>
      </c>
      <c r="C84" s="53">
        <v>73</v>
      </c>
      <c r="D84" s="53">
        <v>74</v>
      </c>
      <c r="E84" s="53">
        <v>81.599999999999994</v>
      </c>
      <c r="F84" s="72" t="s">
        <v>142</v>
      </c>
      <c r="G84" s="53" t="s">
        <v>142</v>
      </c>
    </row>
    <row r="85" spans="1:7" ht="15.75" x14ac:dyDescent="0.25">
      <c r="A85" s="2" t="s">
        <v>64</v>
      </c>
      <c r="B85" s="5" t="s">
        <v>96</v>
      </c>
      <c r="C85" s="53">
        <v>60</v>
      </c>
      <c r="D85" s="53">
        <v>60</v>
      </c>
      <c r="E85" s="53">
        <v>60</v>
      </c>
      <c r="F85" s="56">
        <v>50.3</v>
      </c>
      <c r="G85" s="56">
        <v>33</v>
      </c>
    </row>
    <row r="86" spans="1:7" ht="15.75" x14ac:dyDescent="0.25">
      <c r="A86" s="2" t="s">
        <v>35</v>
      </c>
      <c r="B86" s="5" t="s">
        <v>89</v>
      </c>
      <c r="C86" s="53">
        <v>50</v>
      </c>
      <c r="D86" s="53">
        <v>60</v>
      </c>
      <c r="E86" s="53">
        <v>47</v>
      </c>
      <c r="F86" s="53" t="s">
        <v>145</v>
      </c>
      <c r="G86" s="53" t="s">
        <v>145</v>
      </c>
    </row>
    <row r="87" spans="1:7" ht="15.75" x14ac:dyDescent="0.25">
      <c r="A87" s="2" t="s">
        <v>36</v>
      </c>
      <c r="B87" s="5" t="s">
        <v>95</v>
      </c>
      <c r="C87" s="92">
        <v>30.8</v>
      </c>
      <c r="D87" s="92">
        <v>49.5</v>
      </c>
      <c r="E87" s="92">
        <v>31</v>
      </c>
      <c r="F87" s="92">
        <v>17</v>
      </c>
      <c r="G87" s="92">
        <v>60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0" activePane="bottomLeft" state="frozen"/>
      <selection pane="bottomLeft" sqref="A1:XFD1048576"/>
    </sheetView>
  </sheetViews>
  <sheetFormatPr defaultColWidth="9.140625" defaultRowHeight="15" x14ac:dyDescent="0.25"/>
  <cols>
    <col min="1" max="1" width="30.85546875" style="102" customWidth="1"/>
    <col min="2" max="2" width="8.42578125" style="108" customWidth="1"/>
    <col min="3" max="3" width="19.85546875" style="102" customWidth="1"/>
    <col min="4" max="4" width="15" style="102" customWidth="1"/>
    <col min="5" max="5" width="20" style="102" customWidth="1"/>
    <col min="6" max="6" width="19.28515625" style="102" customWidth="1"/>
    <col min="7" max="7" width="16.42578125" style="102" customWidth="1"/>
    <col min="8" max="16384" width="9.140625" style="102"/>
  </cols>
  <sheetData>
    <row r="1" spans="1:7" ht="48.75" customHeight="1" x14ac:dyDescent="0.25">
      <c r="A1" s="214" t="s">
        <v>108</v>
      </c>
      <c r="B1" s="214"/>
      <c r="C1" s="214"/>
      <c r="D1" s="214"/>
      <c r="E1" s="214"/>
      <c r="F1" s="214"/>
      <c r="G1" s="214"/>
    </row>
    <row r="2" spans="1:7" s="109" customFormat="1" ht="236.25" x14ac:dyDescent="0.25">
      <c r="A2" s="53" t="s">
        <v>1</v>
      </c>
      <c r="B2" s="53" t="s">
        <v>2</v>
      </c>
      <c r="C2" s="52" t="s">
        <v>134</v>
      </c>
      <c r="D2" s="52" t="s">
        <v>135</v>
      </c>
      <c r="E2" s="52" t="s">
        <v>136</v>
      </c>
      <c r="F2" s="52" t="s">
        <v>137</v>
      </c>
      <c r="G2" s="52" t="s">
        <v>138</v>
      </c>
    </row>
    <row r="3" spans="1:7" ht="15.75" x14ac:dyDescent="0.25">
      <c r="A3" s="54" t="s">
        <v>4</v>
      </c>
      <c r="B3" s="53" t="s">
        <v>89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52" t="s">
        <v>9</v>
      </c>
      <c r="B4" s="53" t="s">
        <v>92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52" t="s">
        <v>17</v>
      </c>
      <c r="B5" s="53" t="s">
        <v>94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31.5" x14ac:dyDescent="0.25">
      <c r="A6" s="52" t="s">
        <v>18</v>
      </c>
      <c r="B6" s="53" t="s">
        <v>90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52" t="s">
        <v>19</v>
      </c>
      <c r="B7" s="53" t="s">
        <v>90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15.75" x14ac:dyDescent="0.25">
      <c r="A8" s="52" t="s">
        <v>21</v>
      </c>
      <c r="B8" s="53" t="s">
        <v>94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7" ht="15.75" customHeight="1" x14ac:dyDescent="0.25">
      <c r="A9" s="52" t="s">
        <v>25</v>
      </c>
      <c r="B9" s="53" t="s">
        <v>88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15.75" x14ac:dyDescent="0.25">
      <c r="A10" s="52" t="s">
        <v>34</v>
      </c>
      <c r="B10" s="53" t="s">
        <v>88</v>
      </c>
      <c r="C10" s="53" t="s">
        <v>142</v>
      </c>
      <c r="D10" s="53" t="s">
        <v>142</v>
      </c>
      <c r="E10" s="53" t="s">
        <v>142</v>
      </c>
      <c r="F10" s="53" t="s">
        <v>142</v>
      </c>
      <c r="G10" s="53" t="s">
        <v>142</v>
      </c>
    </row>
    <row r="11" spans="1:7" ht="15.75" x14ac:dyDescent="0.25">
      <c r="A11" s="52" t="s">
        <v>36</v>
      </c>
      <c r="B11" s="53" t="s">
        <v>95</v>
      </c>
      <c r="C11" s="63" t="s">
        <v>142</v>
      </c>
      <c r="D11" s="63" t="s">
        <v>142</v>
      </c>
      <c r="E11" s="63" t="s">
        <v>142</v>
      </c>
      <c r="F11" s="63" t="s">
        <v>142</v>
      </c>
      <c r="G11" s="63" t="s">
        <v>142</v>
      </c>
    </row>
    <row r="12" spans="1:7" ht="18.75" customHeight="1" x14ac:dyDescent="0.25">
      <c r="A12" s="52" t="s">
        <v>37</v>
      </c>
      <c r="B12" s="53" t="s">
        <v>96</v>
      </c>
      <c r="C12" s="63" t="s">
        <v>142</v>
      </c>
      <c r="D12" s="63" t="s">
        <v>142</v>
      </c>
      <c r="E12" s="63" t="s">
        <v>142</v>
      </c>
      <c r="F12" s="63" t="s">
        <v>142</v>
      </c>
      <c r="G12" s="63" t="s">
        <v>142</v>
      </c>
    </row>
    <row r="13" spans="1:7" ht="15.75" x14ac:dyDescent="0.25">
      <c r="A13" s="52" t="s">
        <v>41</v>
      </c>
      <c r="B13" s="53" t="s">
        <v>90</v>
      </c>
      <c r="C13" s="53" t="s">
        <v>142</v>
      </c>
      <c r="D13" s="53" t="s">
        <v>142</v>
      </c>
      <c r="E13" s="53" t="s">
        <v>142</v>
      </c>
      <c r="F13" s="53" t="s">
        <v>142</v>
      </c>
      <c r="G13" s="53" t="s">
        <v>142</v>
      </c>
    </row>
    <row r="14" spans="1:7" ht="15.75" x14ac:dyDescent="0.25">
      <c r="A14" s="52" t="s">
        <v>47</v>
      </c>
      <c r="B14" s="53" t="s">
        <v>91</v>
      </c>
      <c r="C14" s="53" t="s">
        <v>142</v>
      </c>
      <c r="D14" s="53" t="s">
        <v>142</v>
      </c>
      <c r="E14" s="53" t="s">
        <v>142</v>
      </c>
      <c r="F14" s="53" t="s">
        <v>142</v>
      </c>
      <c r="G14" s="53" t="s">
        <v>142</v>
      </c>
    </row>
    <row r="15" spans="1:7" ht="15.75" x14ac:dyDescent="0.25">
      <c r="A15" s="52" t="s">
        <v>56</v>
      </c>
      <c r="B15" s="53" t="s">
        <v>90</v>
      </c>
      <c r="C15" s="92" t="s">
        <v>142</v>
      </c>
      <c r="D15" s="92" t="s">
        <v>142</v>
      </c>
      <c r="E15" s="89" t="s">
        <v>142</v>
      </c>
      <c r="F15" s="53" t="s">
        <v>142</v>
      </c>
      <c r="G15" s="53" t="s">
        <v>142</v>
      </c>
    </row>
    <row r="16" spans="1:7" ht="15.75" x14ac:dyDescent="0.25">
      <c r="A16" s="52" t="s">
        <v>59</v>
      </c>
      <c r="B16" s="53" t="s">
        <v>93</v>
      </c>
      <c r="C16" s="56" t="s">
        <v>142</v>
      </c>
      <c r="D16" s="56" t="s">
        <v>142</v>
      </c>
      <c r="E16" s="56" t="s">
        <v>142</v>
      </c>
      <c r="F16" s="53" t="s">
        <v>142</v>
      </c>
      <c r="G16" s="53" t="s">
        <v>142</v>
      </c>
    </row>
    <row r="17" spans="1:7" ht="15.75" x14ac:dyDescent="0.25">
      <c r="A17" s="52" t="s">
        <v>63</v>
      </c>
      <c r="B17" s="53" t="s">
        <v>90</v>
      </c>
      <c r="C17" s="53" t="s">
        <v>142</v>
      </c>
      <c r="D17" s="53" t="s">
        <v>142</v>
      </c>
      <c r="E17" s="53" t="s">
        <v>142</v>
      </c>
      <c r="F17" s="53" t="s">
        <v>142</v>
      </c>
      <c r="G17" s="53" t="s">
        <v>142</v>
      </c>
    </row>
    <row r="18" spans="1:7" ht="15.75" x14ac:dyDescent="0.25">
      <c r="A18" s="52" t="s">
        <v>82</v>
      </c>
      <c r="B18" s="53" t="s">
        <v>94</v>
      </c>
      <c r="C18" s="53" t="s">
        <v>142</v>
      </c>
      <c r="D18" s="53" t="s">
        <v>142</v>
      </c>
      <c r="E18" s="53" t="s">
        <v>142</v>
      </c>
      <c r="F18" s="53" t="s">
        <v>142</v>
      </c>
      <c r="G18" s="53" t="s">
        <v>142</v>
      </c>
    </row>
    <row r="19" spans="1:7" ht="15.75" x14ac:dyDescent="0.25">
      <c r="A19" s="52" t="s">
        <v>85</v>
      </c>
      <c r="B19" s="53" t="s">
        <v>90</v>
      </c>
      <c r="C19" s="53" t="s">
        <v>142</v>
      </c>
      <c r="D19" s="53" t="s">
        <v>142</v>
      </c>
      <c r="E19" s="53" t="s">
        <v>142</v>
      </c>
      <c r="F19" s="53" t="s">
        <v>142</v>
      </c>
      <c r="G19" s="53" t="s">
        <v>142</v>
      </c>
    </row>
    <row r="20" spans="1:7" ht="15.75" x14ac:dyDescent="0.25">
      <c r="A20" s="52" t="s">
        <v>3</v>
      </c>
      <c r="B20" s="53" t="s">
        <v>88</v>
      </c>
      <c r="C20" s="53">
        <v>100</v>
      </c>
      <c r="D20" s="53">
        <v>100</v>
      </c>
      <c r="E20" s="53">
        <v>100</v>
      </c>
      <c r="F20" s="63">
        <v>66.2</v>
      </c>
      <c r="G20" s="63">
        <v>43.5</v>
      </c>
    </row>
    <row r="21" spans="1:7" ht="15.75" x14ac:dyDescent="0.25">
      <c r="A21" s="52" t="s">
        <v>6</v>
      </c>
      <c r="B21" s="53" t="s">
        <v>90</v>
      </c>
      <c r="C21" s="53">
        <v>100</v>
      </c>
      <c r="D21" s="53">
        <v>100</v>
      </c>
      <c r="E21" s="53">
        <v>100</v>
      </c>
      <c r="F21" s="53">
        <v>26.6</v>
      </c>
      <c r="G21" s="89">
        <v>12.9</v>
      </c>
    </row>
    <row r="22" spans="1:7" ht="15.75" x14ac:dyDescent="0.25">
      <c r="A22" s="52" t="s">
        <v>7</v>
      </c>
      <c r="B22" s="53" t="s">
        <v>91</v>
      </c>
      <c r="C22" s="53">
        <v>99.15</v>
      </c>
      <c r="D22" s="53">
        <v>99.15</v>
      </c>
      <c r="E22" s="53">
        <v>100</v>
      </c>
      <c r="F22" s="53">
        <v>62.6</v>
      </c>
      <c r="G22" s="53">
        <v>100</v>
      </c>
    </row>
    <row r="23" spans="1:7" ht="33.75" customHeight="1" x14ac:dyDescent="0.25">
      <c r="A23" s="52" t="s">
        <v>8</v>
      </c>
      <c r="B23" s="53" t="s">
        <v>88</v>
      </c>
      <c r="C23" s="53">
        <v>100</v>
      </c>
      <c r="D23" s="53">
        <v>100</v>
      </c>
      <c r="E23" s="53">
        <v>100</v>
      </c>
      <c r="F23" s="84">
        <v>32.5</v>
      </c>
      <c r="G23" s="63">
        <v>37.5</v>
      </c>
    </row>
    <row r="24" spans="1:7" ht="15.75" x14ac:dyDescent="0.25">
      <c r="A24" s="52" t="s">
        <v>10</v>
      </c>
      <c r="B24" s="53" t="s">
        <v>93</v>
      </c>
      <c r="C24" s="53">
        <v>100</v>
      </c>
      <c r="D24" s="53">
        <v>100</v>
      </c>
      <c r="E24" s="53">
        <v>100</v>
      </c>
      <c r="F24" s="53">
        <v>67.900000000000006</v>
      </c>
      <c r="G24" s="89">
        <v>70</v>
      </c>
    </row>
    <row r="25" spans="1:7" ht="15.75" x14ac:dyDescent="0.25">
      <c r="A25" s="52" t="s">
        <v>11</v>
      </c>
      <c r="B25" s="53" t="s">
        <v>93</v>
      </c>
      <c r="C25" s="92">
        <v>100</v>
      </c>
      <c r="D25" s="92">
        <v>100</v>
      </c>
      <c r="E25" s="92">
        <v>100</v>
      </c>
      <c r="F25" s="92">
        <v>44.8</v>
      </c>
      <c r="G25" s="53" t="s">
        <v>145</v>
      </c>
    </row>
    <row r="26" spans="1:7" ht="31.5" x14ac:dyDescent="0.25">
      <c r="A26" s="52" t="s">
        <v>12</v>
      </c>
      <c r="B26" s="53" t="s">
        <v>90</v>
      </c>
      <c r="C26" s="56">
        <v>100</v>
      </c>
      <c r="D26" s="56">
        <v>100</v>
      </c>
      <c r="E26" s="80">
        <v>100</v>
      </c>
      <c r="F26" s="53">
        <v>28.2</v>
      </c>
      <c r="G26" s="53" t="s">
        <v>144</v>
      </c>
    </row>
    <row r="27" spans="1:7" ht="15.75" x14ac:dyDescent="0.25">
      <c r="A27" s="52" t="s">
        <v>13</v>
      </c>
      <c r="B27" s="53" t="s">
        <v>93</v>
      </c>
      <c r="C27" s="53">
        <v>100</v>
      </c>
      <c r="D27" s="53">
        <v>100</v>
      </c>
      <c r="E27" s="53">
        <v>100</v>
      </c>
      <c r="F27" s="70">
        <v>49.4</v>
      </c>
      <c r="G27" s="70">
        <v>66.7</v>
      </c>
    </row>
    <row r="28" spans="1:7" ht="15.75" x14ac:dyDescent="0.25">
      <c r="A28" s="52" t="s">
        <v>14</v>
      </c>
      <c r="B28" s="53" t="s">
        <v>88</v>
      </c>
      <c r="C28" s="53">
        <v>100</v>
      </c>
      <c r="D28" s="53">
        <v>100</v>
      </c>
      <c r="E28" s="53">
        <v>100</v>
      </c>
      <c r="F28" s="53">
        <v>49</v>
      </c>
      <c r="G28" s="89">
        <v>100</v>
      </c>
    </row>
    <row r="29" spans="1:7" ht="15.75" x14ac:dyDescent="0.25">
      <c r="A29" s="52" t="s">
        <v>15</v>
      </c>
      <c r="B29" s="53" t="s">
        <v>91</v>
      </c>
      <c r="C29" s="53">
        <v>100</v>
      </c>
      <c r="D29" s="53">
        <v>100</v>
      </c>
      <c r="E29" s="53">
        <v>100</v>
      </c>
      <c r="F29" s="197" t="s">
        <v>141</v>
      </c>
      <c r="G29" s="53">
        <v>76.12</v>
      </c>
    </row>
    <row r="30" spans="1:7" ht="15.75" x14ac:dyDescent="0.25">
      <c r="A30" s="52" t="s">
        <v>20</v>
      </c>
      <c r="B30" s="53" t="s">
        <v>93</v>
      </c>
      <c r="C30" s="92">
        <v>100</v>
      </c>
      <c r="D30" s="92">
        <v>100</v>
      </c>
      <c r="E30" s="92">
        <v>100</v>
      </c>
      <c r="F30" s="92">
        <v>49.1</v>
      </c>
      <c r="G30" s="92">
        <v>54.3</v>
      </c>
    </row>
    <row r="31" spans="1:7" ht="15.75" x14ac:dyDescent="0.25">
      <c r="A31" s="52" t="s">
        <v>22</v>
      </c>
      <c r="B31" s="53" t="s">
        <v>89</v>
      </c>
      <c r="C31" s="53">
        <v>100</v>
      </c>
      <c r="D31" s="53">
        <v>100</v>
      </c>
      <c r="E31" s="53">
        <v>100</v>
      </c>
      <c r="F31" s="53" t="s">
        <v>145</v>
      </c>
      <c r="G31" s="53" t="s">
        <v>145</v>
      </c>
    </row>
    <row r="32" spans="1:7" ht="31.5" x14ac:dyDescent="0.25">
      <c r="A32" s="52" t="s">
        <v>23</v>
      </c>
      <c r="B32" s="53" t="s">
        <v>94</v>
      </c>
      <c r="C32" s="53">
        <v>100</v>
      </c>
      <c r="D32" s="53">
        <v>100</v>
      </c>
      <c r="E32" s="53">
        <v>100</v>
      </c>
      <c r="F32" s="72">
        <v>56.1</v>
      </c>
      <c r="G32" s="72">
        <v>71.5</v>
      </c>
    </row>
    <row r="33" spans="1:7" ht="15.75" x14ac:dyDescent="0.25">
      <c r="A33" s="52" t="s">
        <v>24</v>
      </c>
      <c r="B33" s="53" t="s">
        <v>91</v>
      </c>
      <c r="C33" s="53">
        <v>100</v>
      </c>
      <c r="D33" s="53">
        <v>100</v>
      </c>
      <c r="E33" s="53">
        <v>100</v>
      </c>
      <c r="F33" s="185">
        <v>45.8</v>
      </c>
      <c r="G33" s="53">
        <v>50</v>
      </c>
    </row>
    <row r="34" spans="1:7" ht="15.75" x14ac:dyDescent="0.25">
      <c r="A34" s="52" t="s">
        <v>26</v>
      </c>
      <c r="B34" s="53" t="s">
        <v>93</v>
      </c>
      <c r="C34" s="70">
        <v>100</v>
      </c>
      <c r="D34" s="70">
        <v>100</v>
      </c>
      <c r="E34" s="70">
        <v>100</v>
      </c>
      <c r="F34" s="70" t="s">
        <v>145</v>
      </c>
      <c r="G34" s="87">
        <v>81.819999999999993</v>
      </c>
    </row>
    <row r="35" spans="1:7" ht="15.75" x14ac:dyDescent="0.25">
      <c r="A35" s="52" t="s">
        <v>29</v>
      </c>
      <c r="B35" s="53" t="s">
        <v>91</v>
      </c>
      <c r="C35" s="53">
        <v>100</v>
      </c>
      <c r="D35" s="53">
        <v>100</v>
      </c>
      <c r="E35" s="53">
        <v>100</v>
      </c>
      <c r="F35" s="53" t="s">
        <v>141</v>
      </c>
      <c r="G35" s="53" t="s">
        <v>141</v>
      </c>
    </row>
    <row r="36" spans="1:7" ht="15.75" x14ac:dyDescent="0.25">
      <c r="A36" s="52" t="s">
        <v>30</v>
      </c>
      <c r="B36" s="53" t="s">
        <v>89</v>
      </c>
      <c r="C36" s="53">
        <v>100</v>
      </c>
      <c r="D36" s="53">
        <v>100</v>
      </c>
      <c r="E36" s="53">
        <v>100</v>
      </c>
      <c r="F36" s="53">
        <v>78.400000000000006</v>
      </c>
      <c r="G36" s="89">
        <v>75</v>
      </c>
    </row>
    <row r="37" spans="1:7" ht="15.75" x14ac:dyDescent="0.25">
      <c r="A37" s="52" t="s">
        <v>31</v>
      </c>
      <c r="B37" s="53" t="s">
        <v>92</v>
      </c>
      <c r="C37" s="53">
        <v>100</v>
      </c>
      <c r="D37" s="53">
        <v>100</v>
      </c>
      <c r="E37" s="53">
        <v>100</v>
      </c>
      <c r="F37" s="92">
        <v>69.5</v>
      </c>
      <c r="G37" s="92">
        <v>55.7</v>
      </c>
    </row>
    <row r="38" spans="1:7" ht="15.75" x14ac:dyDescent="0.25">
      <c r="A38" s="52" t="s">
        <v>32</v>
      </c>
      <c r="B38" s="53" t="s">
        <v>91</v>
      </c>
      <c r="C38" s="56">
        <v>100</v>
      </c>
      <c r="D38" s="56">
        <v>100</v>
      </c>
      <c r="E38" s="56">
        <v>100</v>
      </c>
      <c r="F38" s="53">
        <f>(51.27+42.73+46.1)/3</f>
        <v>46.699999999999996</v>
      </c>
      <c r="G38" s="89">
        <v>91.7</v>
      </c>
    </row>
    <row r="39" spans="1:7" ht="15.75" x14ac:dyDescent="0.25">
      <c r="A39" s="52" t="s">
        <v>40</v>
      </c>
      <c r="B39" s="53" t="s">
        <v>93</v>
      </c>
      <c r="C39" s="53">
        <v>100</v>
      </c>
      <c r="D39" s="53">
        <v>100</v>
      </c>
      <c r="E39" s="53">
        <v>100</v>
      </c>
      <c r="F39" s="53">
        <v>30.9</v>
      </c>
      <c r="G39" s="53" t="s">
        <v>145</v>
      </c>
    </row>
    <row r="40" spans="1:7" ht="15.75" x14ac:dyDescent="0.25">
      <c r="A40" s="52" t="s">
        <v>42</v>
      </c>
      <c r="B40" s="53" t="s">
        <v>92</v>
      </c>
      <c r="C40" s="164">
        <v>100</v>
      </c>
      <c r="D40" s="164">
        <v>100</v>
      </c>
      <c r="E40" s="164">
        <v>100</v>
      </c>
      <c r="F40" s="164" t="s">
        <v>141</v>
      </c>
      <c r="G40" s="164">
        <v>100</v>
      </c>
    </row>
    <row r="41" spans="1:7" ht="15.75" x14ac:dyDescent="0.25">
      <c r="A41" s="52" t="s">
        <v>43</v>
      </c>
      <c r="B41" s="53" t="s">
        <v>92</v>
      </c>
      <c r="C41" s="92">
        <v>100</v>
      </c>
      <c r="D41" s="92">
        <v>25</v>
      </c>
      <c r="E41" s="92">
        <v>100</v>
      </c>
      <c r="F41" s="92">
        <v>66.599999999999994</v>
      </c>
      <c r="G41" s="92">
        <v>60</v>
      </c>
    </row>
    <row r="42" spans="1:7" ht="15.75" x14ac:dyDescent="0.25">
      <c r="A42" s="52" t="s">
        <v>48</v>
      </c>
      <c r="B42" s="53" t="s">
        <v>92</v>
      </c>
      <c r="C42" s="92">
        <v>100</v>
      </c>
      <c r="D42" s="53">
        <v>100</v>
      </c>
      <c r="E42" s="53">
        <v>100</v>
      </c>
      <c r="F42" s="53">
        <v>35.5</v>
      </c>
      <c r="G42" s="53">
        <v>50</v>
      </c>
    </row>
    <row r="43" spans="1:7" ht="15.75" x14ac:dyDescent="0.25">
      <c r="A43" s="52" t="s">
        <v>49</v>
      </c>
      <c r="B43" s="53" t="s">
        <v>91</v>
      </c>
      <c r="C43" s="53">
        <v>100</v>
      </c>
      <c r="D43" s="53">
        <v>100</v>
      </c>
      <c r="E43" s="53">
        <v>100</v>
      </c>
      <c r="F43" s="53">
        <v>32.4</v>
      </c>
      <c r="G43" s="89">
        <v>61.5</v>
      </c>
    </row>
    <row r="44" spans="1:7" ht="15.75" x14ac:dyDescent="0.25">
      <c r="A44" s="52" t="s">
        <v>50</v>
      </c>
      <c r="B44" s="53" t="s">
        <v>89</v>
      </c>
      <c r="C44" s="53">
        <v>100</v>
      </c>
      <c r="D44" s="53">
        <v>100</v>
      </c>
      <c r="E44" s="53">
        <v>100</v>
      </c>
      <c r="F44" s="53">
        <v>50</v>
      </c>
      <c r="G44" s="89" t="s">
        <v>145</v>
      </c>
    </row>
    <row r="45" spans="1:7" ht="15.75" x14ac:dyDescent="0.25">
      <c r="A45" s="52" t="s">
        <v>51</v>
      </c>
      <c r="B45" s="53" t="s">
        <v>89</v>
      </c>
      <c r="C45" s="70">
        <v>100</v>
      </c>
      <c r="D45" s="70">
        <v>100</v>
      </c>
      <c r="E45" s="87">
        <v>100</v>
      </c>
      <c r="F45" s="63">
        <v>43.5</v>
      </c>
      <c r="G45" s="63">
        <v>62</v>
      </c>
    </row>
    <row r="46" spans="1:7" ht="15.75" x14ac:dyDescent="0.25">
      <c r="A46" s="52" t="s">
        <v>52</v>
      </c>
      <c r="B46" s="53" t="s">
        <v>92</v>
      </c>
      <c r="C46" s="80">
        <v>100</v>
      </c>
      <c r="D46" s="80">
        <v>100</v>
      </c>
      <c r="E46" s="80">
        <v>100</v>
      </c>
      <c r="F46" s="87">
        <v>53.63</v>
      </c>
      <c r="G46" s="200">
        <v>28.57</v>
      </c>
    </row>
    <row r="47" spans="1:7" ht="15.75" x14ac:dyDescent="0.25">
      <c r="A47" s="52" t="s">
        <v>53</v>
      </c>
      <c r="B47" s="53" t="s">
        <v>93</v>
      </c>
      <c r="C47" s="53">
        <v>100</v>
      </c>
      <c r="D47" s="53">
        <v>100</v>
      </c>
      <c r="E47" s="53">
        <v>100</v>
      </c>
      <c r="F47" s="53">
        <v>73.2</v>
      </c>
      <c r="G47" s="89">
        <v>39</v>
      </c>
    </row>
    <row r="48" spans="1:7" ht="15.75" x14ac:dyDescent="0.25">
      <c r="A48" s="52" t="s">
        <v>54</v>
      </c>
      <c r="B48" s="53" t="s">
        <v>92</v>
      </c>
      <c r="C48" s="70">
        <v>100</v>
      </c>
      <c r="D48" s="70">
        <v>100</v>
      </c>
      <c r="E48" s="53">
        <v>100</v>
      </c>
      <c r="F48" s="92">
        <v>53.3</v>
      </c>
      <c r="G48" s="53">
        <v>80.3</v>
      </c>
    </row>
    <row r="49" spans="1:7" ht="15.75" x14ac:dyDescent="0.25">
      <c r="A49" s="52" t="s">
        <v>55</v>
      </c>
      <c r="B49" s="53" t="s">
        <v>92</v>
      </c>
      <c r="C49" s="55">
        <v>100</v>
      </c>
      <c r="D49" s="55">
        <v>100</v>
      </c>
      <c r="E49" s="55">
        <v>100</v>
      </c>
      <c r="F49" s="66">
        <v>40.633333333333333</v>
      </c>
      <c r="G49" s="66">
        <v>63.7</v>
      </c>
    </row>
    <row r="50" spans="1:7" ht="15.75" x14ac:dyDescent="0.25">
      <c r="A50" s="52" t="s">
        <v>57</v>
      </c>
      <c r="B50" s="53" t="s">
        <v>91</v>
      </c>
      <c r="C50" s="90">
        <v>100</v>
      </c>
      <c r="D50" s="90">
        <v>100</v>
      </c>
      <c r="E50" s="90">
        <v>100</v>
      </c>
      <c r="F50" s="157">
        <v>50.6</v>
      </c>
      <c r="G50" s="53" t="s">
        <v>145</v>
      </c>
    </row>
    <row r="51" spans="1:7" ht="15.75" x14ac:dyDescent="0.25">
      <c r="A51" s="52" t="s">
        <v>58</v>
      </c>
      <c r="B51" s="53" t="s">
        <v>88</v>
      </c>
      <c r="C51" s="72">
        <v>100</v>
      </c>
      <c r="D51" s="72">
        <v>100</v>
      </c>
      <c r="E51" s="72">
        <v>100</v>
      </c>
      <c r="F51" s="72">
        <v>47.6</v>
      </c>
      <c r="G51" s="94">
        <v>54.2</v>
      </c>
    </row>
    <row r="52" spans="1:7" ht="15.75" x14ac:dyDescent="0.25">
      <c r="A52" s="52" t="s">
        <v>60</v>
      </c>
      <c r="B52" s="53" t="s">
        <v>92</v>
      </c>
      <c r="C52" s="155">
        <v>100</v>
      </c>
      <c r="D52" s="155">
        <v>100</v>
      </c>
      <c r="E52" s="155">
        <v>100</v>
      </c>
      <c r="F52" s="201">
        <v>66</v>
      </c>
      <c r="G52" s="201">
        <v>46.5</v>
      </c>
    </row>
    <row r="53" spans="1:7" ht="15.75" x14ac:dyDescent="0.25">
      <c r="A53" s="52" t="s">
        <v>61</v>
      </c>
      <c r="B53" s="53" t="s">
        <v>91</v>
      </c>
      <c r="C53" s="56">
        <v>100</v>
      </c>
      <c r="D53" s="56">
        <v>100</v>
      </c>
      <c r="E53" s="53">
        <v>100</v>
      </c>
      <c r="F53" s="63">
        <v>46.3</v>
      </c>
      <c r="G53" s="63">
        <v>49.1</v>
      </c>
    </row>
    <row r="54" spans="1:7" ht="15.75" x14ac:dyDescent="0.25">
      <c r="A54" s="52" t="s">
        <v>62</v>
      </c>
      <c r="B54" s="53" t="s">
        <v>92</v>
      </c>
      <c r="C54" s="63">
        <v>100</v>
      </c>
      <c r="D54" s="63">
        <v>100</v>
      </c>
      <c r="E54" s="63">
        <v>100</v>
      </c>
      <c r="F54" s="53">
        <v>26.9</v>
      </c>
      <c r="G54" s="53">
        <v>36.4</v>
      </c>
    </row>
    <row r="55" spans="1:7" ht="15.75" x14ac:dyDescent="0.25">
      <c r="A55" s="52" t="s">
        <v>64</v>
      </c>
      <c r="B55" s="53" t="s">
        <v>96</v>
      </c>
      <c r="C55" s="53">
        <v>100</v>
      </c>
      <c r="D55" s="53">
        <v>100</v>
      </c>
      <c r="E55" s="53">
        <v>100</v>
      </c>
      <c r="F55" s="56">
        <v>54.3</v>
      </c>
      <c r="G55" s="72">
        <v>60</v>
      </c>
    </row>
    <row r="56" spans="1:7" ht="15.75" x14ac:dyDescent="0.25">
      <c r="A56" s="52" t="s">
        <v>65</v>
      </c>
      <c r="B56" s="53" t="s">
        <v>88</v>
      </c>
      <c r="C56" s="53">
        <v>100</v>
      </c>
      <c r="D56" s="53">
        <v>100</v>
      </c>
      <c r="E56" s="53">
        <v>100</v>
      </c>
      <c r="F56" s="53">
        <v>48.1</v>
      </c>
      <c r="G56" s="53">
        <v>75</v>
      </c>
    </row>
    <row r="57" spans="1:7" ht="31.5" x14ac:dyDescent="0.25">
      <c r="A57" s="52" t="s">
        <v>66</v>
      </c>
      <c r="B57" s="53" t="s">
        <v>94</v>
      </c>
      <c r="C57" s="56">
        <v>100</v>
      </c>
      <c r="D57" s="56">
        <v>100</v>
      </c>
      <c r="E57" s="56">
        <v>100</v>
      </c>
      <c r="F57" s="53">
        <v>38.49</v>
      </c>
      <c r="G57" s="53">
        <v>76.16</v>
      </c>
    </row>
    <row r="58" spans="1:7" ht="15.75" x14ac:dyDescent="0.25">
      <c r="A58" s="52" t="s">
        <v>69</v>
      </c>
      <c r="B58" s="53" t="s">
        <v>93</v>
      </c>
      <c r="C58" s="53">
        <v>100</v>
      </c>
      <c r="D58" s="53">
        <v>100</v>
      </c>
      <c r="E58" s="53">
        <v>100</v>
      </c>
      <c r="F58" s="189">
        <v>47.7</v>
      </c>
      <c r="G58" s="189">
        <v>58.5</v>
      </c>
    </row>
    <row r="59" spans="1:7" ht="15.75" x14ac:dyDescent="0.25">
      <c r="A59" s="52" t="s">
        <v>71</v>
      </c>
      <c r="B59" s="53" t="s">
        <v>93</v>
      </c>
      <c r="C59" s="53">
        <v>100</v>
      </c>
      <c r="D59" s="53">
        <v>100</v>
      </c>
      <c r="E59" s="53">
        <v>100</v>
      </c>
      <c r="F59" s="53">
        <v>28</v>
      </c>
      <c r="G59" s="53">
        <v>68</v>
      </c>
    </row>
    <row r="60" spans="1:7" ht="15.75" x14ac:dyDescent="0.25">
      <c r="A60" s="52" t="s">
        <v>73</v>
      </c>
      <c r="B60" s="53" t="s">
        <v>93</v>
      </c>
      <c r="C60" s="72">
        <v>100</v>
      </c>
      <c r="D60" s="72">
        <v>100</v>
      </c>
      <c r="E60" s="72">
        <v>100</v>
      </c>
      <c r="F60" s="72">
        <v>53</v>
      </c>
      <c r="G60" s="72">
        <v>60</v>
      </c>
    </row>
    <row r="61" spans="1:7" ht="15.75" x14ac:dyDescent="0.25">
      <c r="A61" s="52" t="s">
        <v>74</v>
      </c>
      <c r="B61" s="53" t="s">
        <v>89</v>
      </c>
      <c r="C61" s="53">
        <v>100</v>
      </c>
      <c r="D61" s="53">
        <v>100</v>
      </c>
      <c r="E61" s="53">
        <v>100</v>
      </c>
      <c r="F61" s="72" t="s">
        <v>145</v>
      </c>
      <c r="G61" s="72" t="s">
        <v>145</v>
      </c>
    </row>
    <row r="62" spans="1:7" ht="15.75" x14ac:dyDescent="0.25">
      <c r="A62" s="52" t="s">
        <v>75</v>
      </c>
      <c r="B62" s="53" t="s">
        <v>96</v>
      </c>
      <c r="C62" s="92">
        <v>100</v>
      </c>
      <c r="D62" s="92">
        <v>100</v>
      </c>
      <c r="E62" s="92">
        <v>100</v>
      </c>
      <c r="F62" s="92">
        <v>74</v>
      </c>
      <c r="G62" s="89" t="s">
        <v>145</v>
      </c>
    </row>
    <row r="63" spans="1:7" ht="15.75" x14ac:dyDescent="0.25">
      <c r="A63" s="52" t="s">
        <v>76</v>
      </c>
      <c r="B63" s="53" t="s">
        <v>92</v>
      </c>
      <c r="C63" s="53">
        <v>100</v>
      </c>
      <c r="D63" s="53">
        <v>100</v>
      </c>
      <c r="E63" s="53">
        <v>100</v>
      </c>
      <c r="F63" s="53">
        <v>50.5</v>
      </c>
      <c r="G63" s="53">
        <v>58.4</v>
      </c>
    </row>
    <row r="64" spans="1:7" ht="15.75" x14ac:dyDescent="0.25">
      <c r="A64" s="52" t="s">
        <v>77</v>
      </c>
      <c r="B64" s="53" t="s">
        <v>92</v>
      </c>
      <c r="C64" s="56">
        <v>100</v>
      </c>
      <c r="D64" s="56">
        <v>100</v>
      </c>
      <c r="E64" s="56">
        <v>100</v>
      </c>
      <c r="F64" s="56">
        <v>42.3</v>
      </c>
      <c r="G64" s="56">
        <v>44</v>
      </c>
    </row>
    <row r="65" spans="1:7" ht="15.75" x14ac:dyDescent="0.25">
      <c r="A65" s="52" t="s">
        <v>78</v>
      </c>
      <c r="B65" s="53" t="s">
        <v>90</v>
      </c>
      <c r="C65" s="198">
        <v>100</v>
      </c>
      <c r="D65" s="198">
        <v>100</v>
      </c>
      <c r="E65" s="198">
        <v>100</v>
      </c>
      <c r="F65" s="72">
        <v>32</v>
      </c>
      <c r="G65" s="199" t="s">
        <v>163</v>
      </c>
    </row>
    <row r="66" spans="1:7" ht="15.75" x14ac:dyDescent="0.25">
      <c r="A66" s="52" t="s">
        <v>79</v>
      </c>
      <c r="B66" s="53" t="s">
        <v>89</v>
      </c>
      <c r="C66" s="53">
        <v>100</v>
      </c>
      <c r="D66" s="53">
        <v>100</v>
      </c>
      <c r="E66" s="53">
        <v>100</v>
      </c>
      <c r="F66" s="53">
        <v>50.5</v>
      </c>
      <c r="G66" s="89">
        <v>100</v>
      </c>
    </row>
    <row r="67" spans="1:7" ht="24.75" customHeight="1" x14ac:dyDescent="0.25">
      <c r="A67" s="52" t="s">
        <v>81</v>
      </c>
      <c r="B67" s="53" t="s">
        <v>96</v>
      </c>
      <c r="C67" s="53">
        <v>100</v>
      </c>
      <c r="D67" s="53">
        <v>100</v>
      </c>
      <c r="E67" s="53">
        <v>100</v>
      </c>
      <c r="F67" s="74">
        <v>37.17</v>
      </c>
      <c r="G67" s="56">
        <v>100</v>
      </c>
    </row>
    <row r="68" spans="1:7" ht="15.75" x14ac:dyDescent="0.25">
      <c r="A68" s="52" t="s">
        <v>83</v>
      </c>
      <c r="B68" s="53" t="s">
        <v>92</v>
      </c>
      <c r="C68" s="53">
        <v>100</v>
      </c>
      <c r="D68" s="53">
        <v>100</v>
      </c>
      <c r="E68" s="53">
        <v>100</v>
      </c>
      <c r="F68" s="53">
        <v>74.900000000000006</v>
      </c>
      <c r="G68" s="53">
        <v>100</v>
      </c>
    </row>
    <row r="69" spans="1:7" ht="31.5" x14ac:dyDescent="0.25">
      <c r="A69" s="52" t="s">
        <v>86</v>
      </c>
      <c r="B69" s="53" t="s">
        <v>96</v>
      </c>
      <c r="C69" s="53">
        <v>100</v>
      </c>
      <c r="D69" s="53">
        <v>100</v>
      </c>
      <c r="E69" s="53">
        <v>100</v>
      </c>
      <c r="F69" s="185">
        <v>46.333333333333336</v>
      </c>
      <c r="G69" s="89" t="s">
        <v>141</v>
      </c>
    </row>
    <row r="70" spans="1:7" ht="15.75" x14ac:dyDescent="0.25">
      <c r="A70" s="52" t="s">
        <v>87</v>
      </c>
      <c r="B70" s="53" t="s">
        <v>93</v>
      </c>
      <c r="C70" s="56">
        <v>100</v>
      </c>
      <c r="D70" s="56">
        <v>100</v>
      </c>
      <c r="E70" s="56">
        <v>100</v>
      </c>
      <c r="F70" s="56">
        <v>60.8</v>
      </c>
      <c r="G70" s="53">
        <v>80</v>
      </c>
    </row>
    <row r="71" spans="1:7" ht="15.75" x14ac:dyDescent="0.25">
      <c r="A71" s="52" t="s">
        <v>46</v>
      </c>
      <c r="B71" s="53" t="s">
        <v>91</v>
      </c>
      <c r="C71" s="85">
        <v>99.99</v>
      </c>
      <c r="D71" s="85">
        <v>99.99</v>
      </c>
      <c r="E71" s="85">
        <v>99.99</v>
      </c>
      <c r="F71" s="86">
        <f>(52.3+55.7+58.7)/3</f>
        <v>55.566666666666663</v>
      </c>
      <c r="G71" s="70">
        <v>100</v>
      </c>
    </row>
    <row r="72" spans="1:7" ht="15.75" x14ac:dyDescent="0.25">
      <c r="A72" s="52" t="s">
        <v>44</v>
      </c>
      <c r="B72" s="53" t="s">
        <v>93</v>
      </c>
      <c r="C72" s="53">
        <v>98</v>
      </c>
      <c r="D72" s="53">
        <v>98.1</v>
      </c>
      <c r="E72" s="53">
        <v>99.96</v>
      </c>
      <c r="F72" s="187">
        <v>44.223333333333301</v>
      </c>
      <c r="G72" s="188">
        <v>76.941000000000003</v>
      </c>
    </row>
    <row r="73" spans="1:7" ht="31.5" x14ac:dyDescent="0.25">
      <c r="A73" s="52" t="s">
        <v>80</v>
      </c>
      <c r="B73" s="53" t="s">
        <v>96</v>
      </c>
      <c r="C73" s="56">
        <v>99.4</v>
      </c>
      <c r="D73" s="56">
        <v>99.4</v>
      </c>
      <c r="E73" s="56">
        <v>99.4</v>
      </c>
      <c r="F73" s="91">
        <v>22.100000000000005</v>
      </c>
      <c r="G73" s="63" t="s">
        <v>145</v>
      </c>
    </row>
    <row r="74" spans="1:7" ht="15.75" x14ac:dyDescent="0.25">
      <c r="A74" s="52" t="s">
        <v>35</v>
      </c>
      <c r="B74" s="53" t="s">
        <v>89</v>
      </c>
      <c r="C74" s="53">
        <v>99.28</v>
      </c>
      <c r="D74" s="63">
        <v>99.29</v>
      </c>
      <c r="E74" s="63">
        <v>99.25</v>
      </c>
      <c r="F74" s="53" t="s">
        <v>145</v>
      </c>
      <c r="G74" s="53" t="s">
        <v>145</v>
      </c>
    </row>
    <row r="75" spans="1:7" ht="15.75" x14ac:dyDescent="0.25">
      <c r="A75" s="52" t="s">
        <v>33</v>
      </c>
      <c r="B75" s="53" t="s">
        <v>93</v>
      </c>
      <c r="C75" s="53">
        <v>99.2</v>
      </c>
      <c r="D75" s="53">
        <v>99.2</v>
      </c>
      <c r="E75" s="53">
        <v>99.2</v>
      </c>
      <c r="F75" s="53">
        <v>39</v>
      </c>
      <c r="G75" s="53">
        <v>94.5</v>
      </c>
    </row>
    <row r="76" spans="1:7" ht="15.75" x14ac:dyDescent="0.25">
      <c r="A76" s="52" t="s">
        <v>5</v>
      </c>
      <c r="B76" s="53" t="s">
        <v>89</v>
      </c>
      <c r="C76" s="53">
        <v>90</v>
      </c>
      <c r="D76" s="53">
        <v>95</v>
      </c>
      <c r="E76" s="53">
        <v>99</v>
      </c>
      <c r="F76" s="53">
        <v>88</v>
      </c>
      <c r="G76" s="53">
        <v>72.8</v>
      </c>
    </row>
    <row r="77" spans="1:7" ht="15.75" x14ac:dyDescent="0.25">
      <c r="A77" s="52" t="s">
        <v>27</v>
      </c>
      <c r="B77" s="53" t="s">
        <v>90</v>
      </c>
      <c r="C77" s="53">
        <v>93</v>
      </c>
      <c r="D77" s="53">
        <v>95</v>
      </c>
      <c r="E77" s="53">
        <v>98.88</v>
      </c>
      <c r="F77" s="53">
        <v>50</v>
      </c>
      <c r="G77" s="89">
        <v>100</v>
      </c>
    </row>
    <row r="78" spans="1:7" ht="15.75" x14ac:dyDescent="0.25">
      <c r="A78" s="52" t="s">
        <v>16</v>
      </c>
      <c r="B78" s="53" t="s">
        <v>93</v>
      </c>
      <c r="C78" s="53">
        <v>97.2</v>
      </c>
      <c r="D78" s="53">
        <v>97.3</v>
      </c>
      <c r="E78" s="53">
        <v>97.3</v>
      </c>
      <c r="F78" s="53">
        <v>80.5</v>
      </c>
      <c r="G78" s="53">
        <v>79</v>
      </c>
    </row>
    <row r="79" spans="1:7" ht="15.75" x14ac:dyDescent="0.25">
      <c r="A79" s="52" t="s">
        <v>45</v>
      </c>
      <c r="B79" s="53" t="s">
        <v>93</v>
      </c>
      <c r="C79" s="63">
        <v>96.9</v>
      </c>
      <c r="D79" s="63">
        <v>96.9</v>
      </c>
      <c r="E79" s="53">
        <v>97</v>
      </c>
      <c r="F79" s="53">
        <v>52</v>
      </c>
      <c r="G79" s="89">
        <v>50</v>
      </c>
    </row>
    <row r="80" spans="1:7" ht="15.75" x14ac:dyDescent="0.25">
      <c r="A80" s="52" t="s">
        <v>72</v>
      </c>
      <c r="B80" s="53" t="s">
        <v>89</v>
      </c>
      <c r="C80" s="53">
        <v>96</v>
      </c>
      <c r="D80" s="53">
        <v>96</v>
      </c>
      <c r="E80" s="53">
        <v>96</v>
      </c>
      <c r="F80" s="53">
        <v>73</v>
      </c>
      <c r="G80" s="89">
        <v>50</v>
      </c>
    </row>
    <row r="81" spans="1:7" ht="15.75" x14ac:dyDescent="0.25">
      <c r="A81" s="52" t="s">
        <v>68</v>
      </c>
      <c r="B81" s="53" t="s">
        <v>94</v>
      </c>
      <c r="C81" s="65">
        <v>87</v>
      </c>
      <c r="D81" s="65">
        <v>85</v>
      </c>
      <c r="E81" s="65">
        <v>85</v>
      </c>
      <c r="F81" s="65">
        <v>52.1</v>
      </c>
      <c r="G81" s="65">
        <v>50</v>
      </c>
    </row>
    <row r="82" spans="1:7" ht="31.5" x14ac:dyDescent="0.25">
      <c r="A82" s="52" t="s">
        <v>84</v>
      </c>
      <c r="B82" s="53" t="s">
        <v>90</v>
      </c>
      <c r="C82" s="53">
        <v>85</v>
      </c>
      <c r="D82" s="53">
        <v>85</v>
      </c>
      <c r="E82" s="70">
        <v>85</v>
      </c>
      <c r="F82" s="53" t="s">
        <v>145</v>
      </c>
      <c r="G82" s="53" t="s">
        <v>145</v>
      </c>
    </row>
    <row r="83" spans="1:7" ht="15.75" x14ac:dyDescent="0.25">
      <c r="A83" s="52" t="s">
        <v>38</v>
      </c>
      <c r="B83" s="53" t="s">
        <v>93</v>
      </c>
      <c r="C83" s="56">
        <v>47</v>
      </c>
      <c r="D83" s="56">
        <v>48</v>
      </c>
      <c r="E83" s="56">
        <v>48</v>
      </c>
      <c r="F83" s="56">
        <v>21.4</v>
      </c>
      <c r="G83" s="89">
        <v>60.5</v>
      </c>
    </row>
    <row r="84" spans="1:7" ht="15.75" x14ac:dyDescent="0.25">
      <c r="A84" s="52" t="s">
        <v>39</v>
      </c>
      <c r="B84" s="53" t="s">
        <v>91</v>
      </c>
      <c r="C84" s="53">
        <v>33</v>
      </c>
      <c r="D84" s="53">
        <v>35</v>
      </c>
      <c r="E84" s="53">
        <v>35</v>
      </c>
      <c r="F84" s="53">
        <v>52.6</v>
      </c>
      <c r="G84" s="93">
        <v>71.099999999999994</v>
      </c>
    </row>
    <row r="85" spans="1:7" ht="31.5" x14ac:dyDescent="0.25">
      <c r="A85" s="52" t="s">
        <v>28</v>
      </c>
      <c r="B85" s="53" t="s">
        <v>94</v>
      </c>
      <c r="C85" s="53">
        <v>45</v>
      </c>
      <c r="D85" s="53">
        <v>51.83</v>
      </c>
      <c r="E85" s="53">
        <v>34.119999999999997</v>
      </c>
      <c r="F85" s="53">
        <v>40.200000000000003</v>
      </c>
      <c r="G85" s="89">
        <v>46.8</v>
      </c>
    </row>
    <row r="86" spans="1:7" ht="15.75" x14ac:dyDescent="0.25">
      <c r="A86" s="52" t="s">
        <v>70</v>
      </c>
      <c r="B86" s="53" t="s">
        <v>92</v>
      </c>
      <c r="C86" s="53">
        <v>29</v>
      </c>
      <c r="D86" s="53">
        <v>29</v>
      </c>
      <c r="E86" s="53">
        <v>30.6</v>
      </c>
      <c r="F86" s="53">
        <v>78.900000000000006</v>
      </c>
      <c r="G86" s="53">
        <v>99</v>
      </c>
    </row>
    <row r="87" spans="1:7" ht="15.75" x14ac:dyDescent="0.25">
      <c r="A87" s="52" t="s">
        <v>67</v>
      </c>
      <c r="B87" s="53" t="s">
        <v>93</v>
      </c>
      <c r="C87" s="88">
        <v>28</v>
      </c>
      <c r="D87" s="53">
        <v>29</v>
      </c>
      <c r="E87" s="53">
        <v>29</v>
      </c>
      <c r="F87" s="92">
        <v>23.3</v>
      </c>
      <c r="G87" s="53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3" activePane="bottomLeft" state="frozen"/>
      <selection pane="bottomLeft" sqref="A1:XFD1048576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20" style="102" customWidth="1"/>
    <col min="4" max="4" width="19.140625" style="102" customWidth="1"/>
    <col min="5" max="5" width="17" style="102" customWidth="1"/>
    <col min="6" max="6" width="27" style="102" customWidth="1"/>
    <col min="7" max="7" width="21.42578125" style="102" customWidth="1"/>
    <col min="8" max="16384" width="9.140625" style="102"/>
  </cols>
  <sheetData>
    <row r="1" spans="1:7" ht="84" customHeight="1" x14ac:dyDescent="0.25">
      <c r="A1" s="214" t="s">
        <v>109</v>
      </c>
      <c r="B1" s="214"/>
      <c r="C1" s="214"/>
      <c r="D1" s="214"/>
      <c r="E1" s="214"/>
      <c r="F1" s="214"/>
      <c r="G1" s="214"/>
    </row>
    <row r="2" spans="1:7" s="109" customFormat="1" ht="141.75" x14ac:dyDescent="0.25">
      <c r="A2" s="53" t="s">
        <v>1</v>
      </c>
      <c r="B2" s="53" t="s">
        <v>2</v>
      </c>
      <c r="C2" s="52" t="s">
        <v>134</v>
      </c>
      <c r="D2" s="52" t="s">
        <v>135</v>
      </c>
      <c r="E2" s="52" t="s">
        <v>136</v>
      </c>
      <c r="F2" s="52" t="s">
        <v>137</v>
      </c>
      <c r="G2" s="52" t="s">
        <v>138</v>
      </c>
    </row>
    <row r="3" spans="1:7" ht="15.75" x14ac:dyDescent="0.25">
      <c r="A3" s="54" t="s">
        <v>4</v>
      </c>
      <c r="B3" s="53" t="s">
        <v>89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31.5" x14ac:dyDescent="0.25">
      <c r="A4" s="52" t="s">
        <v>9</v>
      </c>
      <c r="B4" s="53" t="s">
        <v>92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52" t="s">
        <v>17</v>
      </c>
      <c r="B5" s="53" t="s">
        <v>94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31.5" x14ac:dyDescent="0.25">
      <c r="A6" s="52" t="s">
        <v>18</v>
      </c>
      <c r="B6" s="53" t="s">
        <v>90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52" t="s">
        <v>19</v>
      </c>
      <c r="B7" s="53" t="s">
        <v>90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15.75" x14ac:dyDescent="0.25">
      <c r="A8" s="52" t="s">
        <v>21</v>
      </c>
      <c r="B8" s="53" t="s">
        <v>94</v>
      </c>
      <c r="C8" s="53" t="s">
        <v>142</v>
      </c>
      <c r="D8" s="53" t="s">
        <v>142</v>
      </c>
      <c r="E8" s="53" t="s">
        <v>142</v>
      </c>
      <c r="F8" s="53" t="s">
        <v>142</v>
      </c>
      <c r="G8" s="53" t="s">
        <v>142</v>
      </c>
    </row>
    <row r="9" spans="1:7" ht="15.75" customHeight="1" x14ac:dyDescent="0.25">
      <c r="A9" s="52" t="s">
        <v>23</v>
      </c>
      <c r="B9" s="53" t="s">
        <v>94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15.75" x14ac:dyDescent="0.25">
      <c r="A10" s="52" t="s">
        <v>25</v>
      </c>
      <c r="B10" s="53" t="s">
        <v>88</v>
      </c>
      <c r="C10" s="53" t="s">
        <v>142</v>
      </c>
      <c r="D10" s="53" t="s">
        <v>142</v>
      </c>
      <c r="E10" s="53" t="s">
        <v>142</v>
      </c>
      <c r="F10" s="53" t="s">
        <v>142</v>
      </c>
      <c r="G10" s="53" t="s">
        <v>142</v>
      </c>
    </row>
    <row r="11" spans="1:7" ht="15.75" x14ac:dyDescent="0.25">
      <c r="A11" s="52" t="s">
        <v>32</v>
      </c>
      <c r="B11" s="53" t="s">
        <v>91</v>
      </c>
      <c r="C11" s="53" t="s">
        <v>142</v>
      </c>
      <c r="D11" s="53" t="s">
        <v>142</v>
      </c>
      <c r="E11" s="53" t="s">
        <v>142</v>
      </c>
      <c r="F11" s="53" t="s">
        <v>142</v>
      </c>
      <c r="G11" s="53" t="s">
        <v>142</v>
      </c>
    </row>
    <row r="12" spans="1:7" ht="18.75" customHeight="1" x14ac:dyDescent="0.25">
      <c r="A12" s="52" t="s">
        <v>33</v>
      </c>
      <c r="B12" s="53" t="s">
        <v>93</v>
      </c>
      <c r="C12" s="53" t="s">
        <v>142</v>
      </c>
      <c r="D12" s="53" t="s">
        <v>142</v>
      </c>
      <c r="E12" s="53" t="s">
        <v>142</v>
      </c>
      <c r="F12" s="53" t="s">
        <v>142</v>
      </c>
      <c r="G12" s="53" t="s">
        <v>142</v>
      </c>
    </row>
    <row r="13" spans="1:7" ht="15.75" x14ac:dyDescent="0.25">
      <c r="A13" s="52" t="s">
        <v>34</v>
      </c>
      <c r="B13" s="53" t="s">
        <v>88</v>
      </c>
      <c r="C13" s="53" t="s">
        <v>142</v>
      </c>
      <c r="D13" s="53" t="s">
        <v>142</v>
      </c>
      <c r="E13" s="53" t="s">
        <v>142</v>
      </c>
      <c r="F13" s="53" t="s">
        <v>142</v>
      </c>
      <c r="G13" s="53" t="s">
        <v>142</v>
      </c>
    </row>
    <row r="14" spans="1:7" ht="15.75" x14ac:dyDescent="0.25">
      <c r="A14" s="52" t="s">
        <v>37</v>
      </c>
      <c r="B14" s="53" t="s">
        <v>96</v>
      </c>
      <c r="C14" s="53" t="s">
        <v>142</v>
      </c>
      <c r="D14" s="53" t="s">
        <v>142</v>
      </c>
      <c r="E14" s="53" t="s">
        <v>142</v>
      </c>
      <c r="F14" s="53" t="s">
        <v>142</v>
      </c>
      <c r="G14" s="53" t="s">
        <v>142</v>
      </c>
    </row>
    <row r="15" spans="1:7" ht="15.75" x14ac:dyDescent="0.25">
      <c r="A15" s="52" t="s">
        <v>41</v>
      </c>
      <c r="B15" s="53" t="s">
        <v>90</v>
      </c>
      <c r="C15" s="53" t="s">
        <v>142</v>
      </c>
      <c r="D15" s="53" t="s">
        <v>142</v>
      </c>
      <c r="E15" s="53" t="s">
        <v>142</v>
      </c>
      <c r="F15" s="53" t="s">
        <v>142</v>
      </c>
      <c r="G15" s="53" t="s">
        <v>142</v>
      </c>
    </row>
    <row r="16" spans="1:7" ht="31.5" x14ac:dyDescent="0.25">
      <c r="A16" s="52" t="s">
        <v>47</v>
      </c>
      <c r="B16" s="53" t="s">
        <v>91</v>
      </c>
      <c r="C16" s="53" t="s">
        <v>142</v>
      </c>
      <c r="D16" s="53" t="s">
        <v>142</v>
      </c>
      <c r="E16" s="53" t="s">
        <v>142</v>
      </c>
      <c r="F16" s="53" t="s">
        <v>142</v>
      </c>
      <c r="G16" s="53" t="s">
        <v>142</v>
      </c>
    </row>
    <row r="17" spans="1:7" ht="15.75" x14ac:dyDescent="0.25">
      <c r="A17" s="52" t="s">
        <v>65</v>
      </c>
      <c r="B17" s="53" t="s">
        <v>88</v>
      </c>
      <c r="C17" s="53" t="s">
        <v>142</v>
      </c>
      <c r="D17" s="53" t="s">
        <v>142</v>
      </c>
      <c r="E17" s="53" t="s">
        <v>142</v>
      </c>
      <c r="F17" s="53" t="s">
        <v>142</v>
      </c>
      <c r="G17" s="53" t="s">
        <v>142</v>
      </c>
    </row>
    <row r="18" spans="1:7" ht="15.75" x14ac:dyDescent="0.25">
      <c r="A18" s="52" t="s">
        <v>74</v>
      </c>
      <c r="B18" s="53" t="s">
        <v>89</v>
      </c>
      <c r="C18" s="72" t="s">
        <v>142</v>
      </c>
      <c r="D18" s="72" t="s">
        <v>142</v>
      </c>
      <c r="E18" s="72" t="s">
        <v>142</v>
      </c>
      <c r="F18" s="72" t="s">
        <v>142</v>
      </c>
      <c r="G18" s="53" t="s">
        <v>142</v>
      </c>
    </row>
    <row r="19" spans="1:7" ht="47.25" x14ac:dyDescent="0.25">
      <c r="A19" s="52" t="s">
        <v>80</v>
      </c>
      <c r="B19" s="53" t="s">
        <v>96</v>
      </c>
      <c r="C19" s="56" t="s">
        <v>142</v>
      </c>
      <c r="D19" s="56" t="s">
        <v>142</v>
      </c>
      <c r="E19" s="56" t="s">
        <v>142</v>
      </c>
      <c r="F19" s="56" t="s">
        <v>142</v>
      </c>
      <c r="G19" s="56" t="s">
        <v>142</v>
      </c>
    </row>
    <row r="20" spans="1:7" ht="15.75" x14ac:dyDescent="0.25">
      <c r="A20" s="52" t="s">
        <v>82</v>
      </c>
      <c r="B20" s="53" t="s">
        <v>94</v>
      </c>
      <c r="C20" s="53" t="s">
        <v>142</v>
      </c>
      <c r="D20" s="53" t="s">
        <v>142</v>
      </c>
      <c r="E20" s="53" t="s">
        <v>142</v>
      </c>
      <c r="F20" s="53" t="s">
        <v>142</v>
      </c>
      <c r="G20" s="53" t="s">
        <v>142</v>
      </c>
    </row>
    <row r="21" spans="1:7" ht="31.5" x14ac:dyDescent="0.25">
      <c r="A21" s="52" t="s">
        <v>85</v>
      </c>
      <c r="B21" s="53" t="s">
        <v>90</v>
      </c>
      <c r="C21" s="53" t="s">
        <v>142</v>
      </c>
      <c r="D21" s="53" t="s">
        <v>142</v>
      </c>
      <c r="E21" s="53" t="s">
        <v>142</v>
      </c>
      <c r="F21" s="53" t="s">
        <v>142</v>
      </c>
      <c r="G21" s="53" t="s">
        <v>142</v>
      </c>
    </row>
    <row r="22" spans="1:7" ht="15.75" x14ac:dyDescent="0.25">
      <c r="A22" s="52" t="s">
        <v>3</v>
      </c>
      <c r="B22" s="53" t="s">
        <v>88</v>
      </c>
      <c r="C22" s="53">
        <v>100</v>
      </c>
      <c r="D22" s="53">
        <v>100</v>
      </c>
      <c r="E22" s="53">
        <v>100</v>
      </c>
      <c r="F22" s="53">
        <v>33</v>
      </c>
      <c r="G22" s="53">
        <v>61</v>
      </c>
    </row>
    <row r="23" spans="1:7" ht="33.75" customHeight="1" x14ac:dyDescent="0.25">
      <c r="A23" s="52" t="s">
        <v>6</v>
      </c>
      <c r="B23" s="53" t="s">
        <v>90</v>
      </c>
      <c r="C23" s="53">
        <v>100</v>
      </c>
      <c r="D23" s="53">
        <v>100</v>
      </c>
      <c r="E23" s="53">
        <v>100</v>
      </c>
      <c r="F23" s="53">
        <v>26</v>
      </c>
      <c r="G23" s="89">
        <v>12.8</v>
      </c>
    </row>
    <row r="24" spans="1:7" ht="15.75" x14ac:dyDescent="0.25">
      <c r="A24" s="52" t="s">
        <v>7</v>
      </c>
      <c r="B24" s="53" t="s">
        <v>91</v>
      </c>
      <c r="C24" s="53">
        <v>34</v>
      </c>
      <c r="D24" s="53">
        <v>34</v>
      </c>
      <c r="E24" s="53">
        <v>100</v>
      </c>
      <c r="F24" s="53">
        <v>61.6</v>
      </c>
      <c r="G24" s="53">
        <v>100</v>
      </c>
    </row>
    <row r="25" spans="1:7" ht="15.75" x14ac:dyDescent="0.25">
      <c r="A25" s="52" t="s">
        <v>8</v>
      </c>
      <c r="B25" s="53" t="s">
        <v>88</v>
      </c>
      <c r="C25" s="53">
        <v>100</v>
      </c>
      <c r="D25" s="53">
        <v>100</v>
      </c>
      <c r="E25" s="53">
        <v>100</v>
      </c>
      <c r="F25" s="84">
        <v>32.5</v>
      </c>
      <c r="G25" s="63">
        <v>37.5</v>
      </c>
    </row>
    <row r="26" spans="1:7" ht="15.75" x14ac:dyDescent="0.25">
      <c r="A26" s="52" t="s">
        <v>10</v>
      </c>
      <c r="B26" s="53" t="s">
        <v>93</v>
      </c>
      <c r="C26" s="53">
        <v>100</v>
      </c>
      <c r="D26" s="53">
        <v>100</v>
      </c>
      <c r="E26" s="53">
        <v>100</v>
      </c>
      <c r="F26" s="53">
        <v>62.6</v>
      </c>
      <c r="G26" s="89">
        <v>100</v>
      </c>
    </row>
    <row r="27" spans="1:7" ht="15.75" x14ac:dyDescent="0.25">
      <c r="A27" s="52" t="s">
        <v>11</v>
      </c>
      <c r="B27" s="53" t="s">
        <v>93</v>
      </c>
      <c r="C27" s="92">
        <v>100</v>
      </c>
      <c r="D27" s="92">
        <v>100</v>
      </c>
      <c r="E27" s="92">
        <v>100</v>
      </c>
      <c r="F27" s="92">
        <v>25.2</v>
      </c>
      <c r="G27" s="53" t="s">
        <v>145</v>
      </c>
    </row>
    <row r="28" spans="1:7" ht="31.5" x14ac:dyDescent="0.25">
      <c r="A28" s="52" t="s">
        <v>12</v>
      </c>
      <c r="B28" s="53" t="s">
        <v>90</v>
      </c>
      <c r="C28" s="56">
        <v>100</v>
      </c>
      <c r="D28" s="56">
        <v>100</v>
      </c>
      <c r="E28" s="80">
        <v>100</v>
      </c>
      <c r="F28" s="53">
        <v>26.7</v>
      </c>
      <c r="G28" s="53" t="s">
        <v>144</v>
      </c>
    </row>
    <row r="29" spans="1:7" ht="15.75" x14ac:dyDescent="0.25">
      <c r="A29" s="52" t="s">
        <v>13</v>
      </c>
      <c r="B29" s="53" t="s">
        <v>93</v>
      </c>
      <c r="C29" s="53">
        <v>100</v>
      </c>
      <c r="D29" s="53">
        <v>100</v>
      </c>
      <c r="E29" s="53">
        <v>100</v>
      </c>
      <c r="F29" s="70" t="s">
        <v>141</v>
      </c>
      <c r="G29" s="70">
        <v>72.7</v>
      </c>
    </row>
    <row r="30" spans="1:7" ht="15.75" x14ac:dyDescent="0.25">
      <c r="A30" s="52" t="s">
        <v>15</v>
      </c>
      <c r="B30" s="53" t="s">
        <v>91</v>
      </c>
      <c r="C30" s="53">
        <v>100</v>
      </c>
      <c r="D30" s="53">
        <v>100</v>
      </c>
      <c r="E30" s="53">
        <v>100</v>
      </c>
      <c r="F30" s="197" t="s">
        <v>141</v>
      </c>
      <c r="G30" s="53">
        <v>76.12</v>
      </c>
    </row>
    <row r="31" spans="1:7" ht="15.75" x14ac:dyDescent="0.25">
      <c r="A31" s="52" t="s">
        <v>16</v>
      </c>
      <c r="B31" s="53" t="s">
        <v>93</v>
      </c>
      <c r="C31" s="53">
        <v>100</v>
      </c>
      <c r="D31" s="53">
        <v>100</v>
      </c>
      <c r="E31" s="53">
        <v>100</v>
      </c>
      <c r="F31" s="53">
        <v>82.4</v>
      </c>
      <c r="G31" s="53">
        <v>95</v>
      </c>
    </row>
    <row r="32" spans="1:7" ht="15.75" x14ac:dyDescent="0.25">
      <c r="A32" s="52" t="s">
        <v>20</v>
      </c>
      <c r="B32" s="53" t="s">
        <v>93</v>
      </c>
      <c r="C32" s="92">
        <v>100</v>
      </c>
      <c r="D32" s="92">
        <v>100</v>
      </c>
      <c r="E32" s="92">
        <v>100</v>
      </c>
      <c r="F32" s="92">
        <v>52.9</v>
      </c>
      <c r="G32" s="92">
        <v>54.3</v>
      </c>
    </row>
    <row r="33" spans="1:7" ht="31.5" x14ac:dyDescent="0.25">
      <c r="A33" s="52" t="s">
        <v>24</v>
      </c>
      <c r="B33" s="53" t="s">
        <v>91</v>
      </c>
      <c r="C33" s="53">
        <v>100</v>
      </c>
      <c r="D33" s="53">
        <v>100</v>
      </c>
      <c r="E33" s="53">
        <v>100</v>
      </c>
      <c r="F33" s="185">
        <v>45.8</v>
      </c>
      <c r="G33" s="53">
        <v>40</v>
      </c>
    </row>
    <row r="34" spans="1:7" ht="15.75" x14ac:dyDescent="0.25">
      <c r="A34" s="52" t="s">
        <v>26</v>
      </c>
      <c r="B34" s="53" t="s">
        <v>93</v>
      </c>
      <c r="C34" s="70">
        <v>100</v>
      </c>
      <c r="D34" s="70">
        <v>100</v>
      </c>
      <c r="E34" s="70">
        <v>100</v>
      </c>
      <c r="F34" s="70" t="s">
        <v>145</v>
      </c>
      <c r="G34" s="87">
        <v>90</v>
      </c>
    </row>
    <row r="35" spans="1:7" ht="15.75" x14ac:dyDescent="0.25">
      <c r="A35" s="52" t="s">
        <v>29</v>
      </c>
      <c r="B35" s="53" t="s">
        <v>91</v>
      </c>
      <c r="C35" s="53">
        <v>100</v>
      </c>
      <c r="D35" s="53">
        <v>100</v>
      </c>
      <c r="E35" s="53">
        <v>100</v>
      </c>
      <c r="F35" s="53" t="s">
        <v>141</v>
      </c>
      <c r="G35" s="53" t="s">
        <v>141</v>
      </c>
    </row>
    <row r="36" spans="1:7" ht="15.75" x14ac:dyDescent="0.25">
      <c r="A36" s="52" t="s">
        <v>30</v>
      </c>
      <c r="B36" s="53" t="s">
        <v>89</v>
      </c>
      <c r="C36" s="53">
        <v>100</v>
      </c>
      <c r="D36" s="53">
        <v>100</v>
      </c>
      <c r="E36" s="53">
        <v>100</v>
      </c>
      <c r="F36" s="53">
        <v>77.099999999999994</v>
      </c>
      <c r="G36" s="89">
        <v>97.2</v>
      </c>
    </row>
    <row r="37" spans="1:7" ht="15.75" x14ac:dyDescent="0.25">
      <c r="A37" s="52" t="s">
        <v>31</v>
      </c>
      <c r="B37" s="53" t="s">
        <v>92</v>
      </c>
      <c r="C37" s="53">
        <v>100</v>
      </c>
      <c r="D37" s="53">
        <v>100</v>
      </c>
      <c r="E37" s="53">
        <v>100</v>
      </c>
      <c r="F37" s="92">
        <v>69.5</v>
      </c>
      <c r="G37" s="92">
        <v>43.9</v>
      </c>
    </row>
    <row r="38" spans="1:7" ht="15.75" x14ac:dyDescent="0.25">
      <c r="A38" s="52" t="s">
        <v>36</v>
      </c>
      <c r="B38" s="53" t="s">
        <v>95</v>
      </c>
      <c r="C38" s="92">
        <v>100</v>
      </c>
      <c r="D38" s="92">
        <v>100</v>
      </c>
      <c r="E38" s="92">
        <v>100</v>
      </c>
      <c r="F38" s="92">
        <v>91.7</v>
      </c>
      <c r="G38" s="92">
        <v>60</v>
      </c>
    </row>
    <row r="39" spans="1:7" ht="15.75" x14ac:dyDescent="0.25">
      <c r="A39" s="52" t="s">
        <v>40</v>
      </c>
      <c r="B39" s="53" t="s">
        <v>93</v>
      </c>
      <c r="C39" s="53">
        <v>100</v>
      </c>
      <c r="D39" s="53">
        <v>100</v>
      </c>
      <c r="E39" s="53">
        <v>100</v>
      </c>
      <c r="F39" s="53" t="s">
        <v>145</v>
      </c>
      <c r="G39" s="53">
        <v>46</v>
      </c>
    </row>
    <row r="40" spans="1:7" ht="15.75" x14ac:dyDescent="0.25">
      <c r="A40" s="52" t="s">
        <v>42</v>
      </c>
      <c r="B40" s="53" t="s">
        <v>92</v>
      </c>
      <c r="C40" s="164">
        <v>100</v>
      </c>
      <c r="D40" s="164">
        <v>100</v>
      </c>
      <c r="E40" s="164">
        <v>100</v>
      </c>
      <c r="F40" s="164" t="s">
        <v>141</v>
      </c>
      <c r="G40" s="164" t="s">
        <v>141</v>
      </c>
    </row>
    <row r="41" spans="1:7" ht="15.75" x14ac:dyDescent="0.25">
      <c r="A41" s="52" t="s">
        <v>43</v>
      </c>
      <c r="B41" s="53" t="s">
        <v>92</v>
      </c>
      <c r="C41" s="92">
        <v>100</v>
      </c>
      <c r="D41" s="92">
        <v>25.6</v>
      </c>
      <c r="E41" s="92">
        <v>100</v>
      </c>
      <c r="F41" s="92">
        <v>20</v>
      </c>
      <c r="G41" s="92">
        <v>20</v>
      </c>
    </row>
    <row r="42" spans="1:7" ht="15.75" x14ac:dyDescent="0.25">
      <c r="A42" s="52" t="s">
        <v>45</v>
      </c>
      <c r="B42" s="53" t="s">
        <v>93</v>
      </c>
      <c r="C42" s="53">
        <v>100</v>
      </c>
      <c r="D42" s="53">
        <v>100</v>
      </c>
      <c r="E42" s="53">
        <v>100</v>
      </c>
      <c r="F42" s="53" t="s">
        <v>141</v>
      </c>
      <c r="G42" s="94">
        <v>58</v>
      </c>
    </row>
    <row r="43" spans="1:7" ht="15.75" x14ac:dyDescent="0.25">
      <c r="A43" s="52" t="s">
        <v>48</v>
      </c>
      <c r="B43" s="53" t="s">
        <v>92</v>
      </c>
      <c r="C43" s="92">
        <v>100</v>
      </c>
      <c r="D43" s="53">
        <v>100</v>
      </c>
      <c r="E43" s="53">
        <v>100</v>
      </c>
      <c r="F43" s="53">
        <v>61.8</v>
      </c>
      <c r="G43" s="53">
        <v>67</v>
      </c>
    </row>
    <row r="44" spans="1:7" ht="15.75" x14ac:dyDescent="0.25">
      <c r="A44" s="52" t="s">
        <v>49</v>
      </c>
      <c r="B44" s="53" t="s">
        <v>91</v>
      </c>
      <c r="C44" s="53">
        <v>100</v>
      </c>
      <c r="D44" s="53">
        <v>100</v>
      </c>
      <c r="E44" s="53">
        <v>100</v>
      </c>
      <c r="F44" s="53">
        <v>28.9</v>
      </c>
      <c r="G44" s="89">
        <v>61.5</v>
      </c>
    </row>
    <row r="45" spans="1:7" ht="15.75" x14ac:dyDescent="0.25">
      <c r="A45" s="52" t="s">
        <v>50</v>
      </c>
      <c r="B45" s="53" t="s">
        <v>89</v>
      </c>
      <c r="C45" s="53">
        <v>100</v>
      </c>
      <c r="D45" s="53">
        <v>100</v>
      </c>
      <c r="E45" s="53">
        <v>100</v>
      </c>
      <c r="F45" s="53">
        <v>52.3</v>
      </c>
      <c r="G45" s="89" t="s">
        <v>145</v>
      </c>
    </row>
    <row r="46" spans="1:7" ht="15.75" x14ac:dyDescent="0.25">
      <c r="A46" s="52" t="s">
        <v>51</v>
      </c>
      <c r="B46" s="53" t="s">
        <v>89</v>
      </c>
      <c r="C46" s="70">
        <v>100</v>
      </c>
      <c r="D46" s="70">
        <v>100</v>
      </c>
      <c r="E46" s="87">
        <v>100</v>
      </c>
      <c r="F46" s="63">
        <v>44.2</v>
      </c>
      <c r="G46" s="63">
        <v>64.5</v>
      </c>
    </row>
    <row r="47" spans="1:7" ht="15.75" x14ac:dyDescent="0.25">
      <c r="A47" s="52" t="s">
        <v>52</v>
      </c>
      <c r="B47" s="53" t="s">
        <v>92</v>
      </c>
      <c r="C47" s="80">
        <v>100</v>
      </c>
      <c r="D47" s="80">
        <v>100</v>
      </c>
      <c r="E47" s="80">
        <v>100</v>
      </c>
      <c r="F47" s="87">
        <v>50.82</v>
      </c>
      <c r="G47" s="87">
        <v>33.33</v>
      </c>
    </row>
    <row r="48" spans="1:7" ht="15.75" x14ac:dyDescent="0.25">
      <c r="A48" s="52" t="s">
        <v>53</v>
      </c>
      <c r="B48" s="53" t="s">
        <v>93</v>
      </c>
      <c r="C48" s="53">
        <v>100</v>
      </c>
      <c r="D48" s="53">
        <v>100</v>
      </c>
      <c r="E48" s="53">
        <v>100</v>
      </c>
      <c r="F48" s="53">
        <v>63.4</v>
      </c>
      <c r="G48" s="89">
        <v>39</v>
      </c>
    </row>
    <row r="49" spans="1:7" ht="15.75" x14ac:dyDescent="0.25">
      <c r="A49" s="52" t="s">
        <v>54</v>
      </c>
      <c r="B49" s="53" t="s">
        <v>92</v>
      </c>
      <c r="C49" s="70">
        <v>100</v>
      </c>
      <c r="D49" s="70">
        <v>100</v>
      </c>
      <c r="E49" s="53">
        <v>100</v>
      </c>
      <c r="F49" s="92">
        <v>55.1</v>
      </c>
      <c r="G49" s="53">
        <v>80.3</v>
      </c>
    </row>
    <row r="50" spans="1:7" ht="15.75" x14ac:dyDescent="0.25">
      <c r="A50" s="52" t="s">
        <v>55</v>
      </c>
      <c r="B50" s="53" t="s">
        <v>92</v>
      </c>
      <c r="C50" s="55">
        <v>100</v>
      </c>
      <c r="D50" s="55">
        <v>100</v>
      </c>
      <c r="E50" s="55">
        <v>100</v>
      </c>
      <c r="F50" s="66">
        <v>30.7</v>
      </c>
      <c r="G50" s="66">
        <v>63.7</v>
      </c>
    </row>
    <row r="51" spans="1:7" ht="15.75" x14ac:dyDescent="0.25">
      <c r="A51" s="52" t="s">
        <v>57</v>
      </c>
      <c r="B51" s="53" t="s">
        <v>91</v>
      </c>
      <c r="C51" s="90">
        <v>100</v>
      </c>
      <c r="D51" s="90">
        <v>100</v>
      </c>
      <c r="E51" s="90">
        <v>100</v>
      </c>
      <c r="F51" s="157">
        <v>66</v>
      </c>
      <c r="G51" s="89" t="s">
        <v>145</v>
      </c>
    </row>
    <row r="52" spans="1:7" ht="15.75" x14ac:dyDescent="0.25">
      <c r="A52" s="52" t="s">
        <v>58</v>
      </c>
      <c r="B52" s="53" t="s">
        <v>88</v>
      </c>
      <c r="C52" s="72">
        <v>100</v>
      </c>
      <c r="D52" s="72">
        <v>100</v>
      </c>
      <c r="E52" s="72">
        <v>100</v>
      </c>
      <c r="F52" s="72">
        <v>25.7</v>
      </c>
      <c r="G52" s="94">
        <v>27.3</v>
      </c>
    </row>
    <row r="53" spans="1:7" ht="15.75" x14ac:dyDescent="0.25">
      <c r="A53" s="52" t="s">
        <v>59</v>
      </c>
      <c r="B53" s="53" t="s">
        <v>93</v>
      </c>
      <c r="C53" s="56">
        <v>100</v>
      </c>
      <c r="D53" s="56">
        <v>100</v>
      </c>
      <c r="E53" s="56">
        <v>100</v>
      </c>
      <c r="F53" s="53" t="s">
        <v>142</v>
      </c>
      <c r="G53" s="53" t="s">
        <v>142</v>
      </c>
    </row>
    <row r="54" spans="1:7" ht="15.75" x14ac:dyDescent="0.25">
      <c r="A54" s="52" t="s">
        <v>60</v>
      </c>
      <c r="B54" s="53" t="s">
        <v>92</v>
      </c>
      <c r="C54" s="155">
        <v>100</v>
      </c>
      <c r="D54" s="155">
        <v>100</v>
      </c>
      <c r="E54" s="155">
        <v>100</v>
      </c>
      <c r="F54" s="201">
        <v>66</v>
      </c>
      <c r="G54" s="201">
        <v>38.6</v>
      </c>
    </row>
    <row r="55" spans="1:7" ht="15.75" x14ac:dyDescent="0.25">
      <c r="A55" s="52" t="s">
        <v>62</v>
      </c>
      <c r="B55" s="53" t="s">
        <v>92</v>
      </c>
      <c r="C55" s="63">
        <v>100</v>
      </c>
      <c r="D55" s="63">
        <v>100</v>
      </c>
      <c r="E55" s="63">
        <v>100</v>
      </c>
      <c r="F55" s="53">
        <v>24.6</v>
      </c>
      <c r="G55" s="53">
        <v>36.4</v>
      </c>
    </row>
    <row r="56" spans="1:7" ht="15.75" x14ac:dyDescent="0.25">
      <c r="A56" s="52" t="s">
        <v>64</v>
      </c>
      <c r="B56" s="53" t="s">
        <v>96</v>
      </c>
      <c r="C56" s="53">
        <v>100</v>
      </c>
      <c r="D56" s="53">
        <v>100</v>
      </c>
      <c r="E56" s="53">
        <v>100</v>
      </c>
      <c r="F56" s="72">
        <v>53</v>
      </c>
      <c r="G56" s="72">
        <v>100</v>
      </c>
    </row>
    <row r="57" spans="1:7" ht="31.5" x14ac:dyDescent="0.25">
      <c r="A57" s="52" t="s">
        <v>66</v>
      </c>
      <c r="B57" s="53" t="s">
        <v>94</v>
      </c>
      <c r="C57" s="56">
        <v>100</v>
      </c>
      <c r="D57" s="56">
        <v>100</v>
      </c>
      <c r="E57" s="56">
        <v>100</v>
      </c>
      <c r="F57" s="53">
        <v>35.65</v>
      </c>
      <c r="G57" s="53">
        <v>76.16</v>
      </c>
    </row>
    <row r="58" spans="1:7" ht="15.75" x14ac:dyDescent="0.25">
      <c r="A58" s="52" t="s">
        <v>68</v>
      </c>
      <c r="B58" s="53" t="s">
        <v>94</v>
      </c>
      <c r="C58" s="65">
        <v>100</v>
      </c>
      <c r="D58" s="65">
        <v>100</v>
      </c>
      <c r="E58" s="65">
        <v>100</v>
      </c>
      <c r="F58" s="65">
        <v>43.4</v>
      </c>
      <c r="G58" s="65">
        <v>44.44</v>
      </c>
    </row>
    <row r="59" spans="1:7" ht="15.75" x14ac:dyDescent="0.25">
      <c r="A59" s="52" t="s">
        <v>69</v>
      </c>
      <c r="B59" s="53" t="s">
        <v>93</v>
      </c>
      <c r="C59" s="53">
        <v>100</v>
      </c>
      <c r="D59" s="53">
        <v>100</v>
      </c>
      <c r="E59" s="53">
        <v>100</v>
      </c>
      <c r="F59" s="189">
        <v>44.4</v>
      </c>
      <c r="G59" s="189">
        <v>59.3</v>
      </c>
    </row>
    <row r="60" spans="1:7" ht="15.75" x14ac:dyDescent="0.25">
      <c r="A60" s="52" t="s">
        <v>70</v>
      </c>
      <c r="B60" s="53" t="s">
        <v>92</v>
      </c>
      <c r="C60" s="53">
        <v>100</v>
      </c>
      <c r="D60" s="53">
        <v>100</v>
      </c>
      <c r="E60" s="53">
        <v>100</v>
      </c>
      <c r="F60" s="53">
        <v>73.599999999999994</v>
      </c>
      <c r="G60" s="53">
        <v>60</v>
      </c>
    </row>
    <row r="61" spans="1:7" ht="15.75" x14ac:dyDescent="0.25">
      <c r="A61" s="52" t="s">
        <v>71</v>
      </c>
      <c r="B61" s="53" t="s">
        <v>93</v>
      </c>
      <c r="C61" s="53">
        <v>100</v>
      </c>
      <c r="D61" s="53">
        <v>100</v>
      </c>
      <c r="E61" s="53">
        <v>100</v>
      </c>
      <c r="F61" s="53">
        <v>25</v>
      </c>
      <c r="G61" s="53">
        <v>68</v>
      </c>
    </row>
    <row r="62" spans="1:7" ht="15.75" x14ac:dyDescent="0.25">
      <c r="A62" s="52" t="s">
        <v>73</v>
      </c>
      <c r="B62" s="53" t="s">
        <v>93</v>
      </c>
      <c r="C62" s="72">
        <v>100</v>
      </c>
      <c r="D62" s="72">
        <v>100</v>
      </c>
      <c r="E62" s="72">
        <v>100</v>
      </c>
      <c r="F62" s="72">
        <v>54</v>
      </c>
      <c r="G62" s="72">
        <v>62</v>
      </c>
    </row>
    <row r="63" spans="1:7" ht="15.75" x14ac:dyDescent="0.25">
      <c r="A63" s="52" t="s">
        <v>75</v>
      </c>
      <c r="B63" s="53" t="s">
        <v>96</v>
      </c>
      <c r="C63" s="92">
        <v>100</v>
      </c>
      <c r="D63" s="92">
        <v>100</v>
      </c>
      <c r="E63" s="92">
        <v>100</v>
      </c>
      <c r="F63" s="92">
        <v>71.3</v>
      </c>
      <c r="G63" s="89" t="s">
        <v>145</v>
      </c>
    </row>
    <row r="64" spans="1:7" ht="15.75" x14ac:dyDescent="0.25">
      <c r="A64" s="52" t="s">
        <v>76</v>
      </c>
      <c r="B64" s="53" t="s">
        <v>92</v>
      </c>
      <c r="C64" s="53">
        <v>100</v>
      </c>
      <c r="D64" s="53">
        <v>100</v>
      </c>
      <c r="E64" s="53">
        <v>100</v>
      </c>
      <c r="F64" s="53">
        <v>50.5</v>
      </c>
      <c r="G64" s="53">
        <v>58.4</v>
      </c>
    </row>
    <row r="65" spans="1:7" ht="15.75" x14ac:dyDescent="0.25">
      <c r="A65" s="52" t="s">
        <v>77</v>
      </c>
      <c r="B65" s="53" t="s">
        <v>92</v>
      </c>
      <c r="C65" s="56">
        <v>100</v>
      </c>
      <c r="D65" s="56">
        <v>100</v>
      </c>
      <c r="E65" s="56">
        <v>100</v>
      </c>
      <c r="F65" s="56">
        <v>20.3</v>
      </c>
      <c r="G65" s="56">
        <v>44</v>
      </c>
    </row>
    <row r="66" spans="1:7" ht="15.75" x14ac:dyDescent="0.25">
      <c r="A66" s="52" t="s">
        <v>79</v>
      </c>
      <c r="B66" s="53" t="s">
        <v>89</v>
      </c>
      <c r="C66" s="53">
        <v>100</v>
      </c>
      <c r="D66" s="53">
        <v>100</v>
      </c>
      <c r="E66" s="53">
        <v>100</v>
      </c>
      <c r="F66" s="53">
        <v>45.3</v>
      </c>
      <c r="G66" s="70" t="s">
        <v>166</v>
      </c>
    </row>
    <row r="67" spans="1:7" ht="24.75" customHeight="1" x14ac:dyDescent="0.25">
      <c r="A67" s="52" t="s">
        <v>81</v>
      </c>
      <c r="B67" s="53" t="s">
        <v>96</v>
      </c>
      <c r="C67" s="53">
        <v>100</v>
      </c>
      <c r="D67" s="53">
        <v>100</v>
      </c>
      <c r="E67" s="53">
        <v>100</v>
      </c>
      <c r="F67" s="74">
        <v>41.53</v>
      </c>
      <c r="G67" s="56">
        <v>75</v>
      </c>
    </row>
    <row r="68" spans="1:7" ht="15.75" x14ac:dyDescent="0.25">
      <c r="A68" s="52" t="s">
        <v>83</v>
      </c>
      <c r="B68" s="53" t="s">
        <v>92</v>
      </c>
      <c r="C68" s="53">
        <v>100</v>
      </c>
      <c r="D68" s="53">
        <v>100</v>
      </c>
      <c r="E68" s="53">
        <v>100</v>
      </c>
      <c r="F68" s="53">
        <v>74.900000000000006</v>
      </c>
      <c r="G68" s="53">
        <v>66.5</v>
      </c>
    </row>
    <row r="69" spans="1:7" ht="31.5" x14ac:dyDescent="0.25">
      <c r="A69" s="52" t="s">
        <v>86</v>
      </c>
      <c r="B69" s="53" t="s">
        <v>96</v>
      </c>
      <c r="C69" s="53">
        <v>100</v>
      </c>
      <c r="D69" s="53">
        <v>100</v>
      </c>
      <c r="E69" s="53">
        <v>100</v>
      </c>
      <c r="F69" s="185">
        <v>44</v>
      </c>
      <c r="G69" s="89" t="s">
        <v>141</v>
      </c>
    </row>
    <row r="70" spans="1:7" ht="15.75" x14ac:dyDescent="0.25">
      <c r="A70" s="52" t="s">
        <v>87</v>
      </c>
      <c r="B70" s="53" t="s">
        <v>93</v>
      </c>
      <c r="C70" s="56">
        <v>100</v>
      </c>
      <c r="D70" s="56">
        <v>100</v>
      </c>
      <c r="E70" s="56">
        <v>100</v>
      </c>
      <c r="F70" s="56">
        <v>61.2</v>
      </c>
      <c r="G70" s="53">
        <v>83.3</v>
      </c>
    </row>
    <row r="71" spans="1:7" ht="15.75" x14ac:dyDescent="0.25">
      <c r="A71" s="52" t="s">
        <v>44</v>
      </c>
      <c r="B71" s="53" t="s">
        <v>93</v>
      </c>
      <c r="C71" s="53">
        <v>96</v>
      </c>
      <c r="D71" s="53">
        <v>96.1</v>
      </c>
      <c r="E71" s="53">
        <v>99.78</v>
      </c>
      <c r="F71" s="187">
        <v>42.76</v>
      </c>
      <c r="G71" s="188">
        <v>70.965000000000003</v>
      </c>
    </row>
    <row r="72" spans="1:7" ht="15.75" x14ac:dyDescent="0.25">
      <c r="A72" s="52" t="s">
        <v>14</v>
      </c>
      <c r="B72" s="53" t="s">
        <v>88</v>
      </c>
      <c r="C72" s="53">
        <v>99.7</v>
      </c>
      <c r="D72" s="53">
        <v>99.7</v>
      </c>
      <c r="E72" s="53">
        <v>99.7</v>
      </c>
      <c r="F72" s="53">
        <v>47.4</v>
      </c>
      <c r="G72" s="89">
        <v>100</v>
      </c>
    </row>
    <row r="73" spans="1:7" ht="15.75" x14ac:dyDescent="0.25">
      <c r="A73" s="52" t="s">
        <v>27</v>
      </c>
      <c r="B73" s="53" t="s">
        <v>90</v>
      </c>
      <c r="C73" s="53">
        <v>93</v>
      </c>
      <c r="D73" s="53">
        <v>95</v>
      </c>
      <c r="E73" s="53">
        <v>99.31</v>
      </c>
      <c r="F73" s="53">
        <v>54.6</v>
      </c>
      <c r="G73" s="89">
        <v>66.599999999999994</v>
      </c>
    </row>
    <row r="74" spans="1:7" ht="15.75" x14ac:dyDescent="0.25">
      <c r="A74" s="52" t="s">
        <v>72</v>
      </c>
      <c r="B74" s="53" t="s">
        <v>89</v>
      </c>
      <c r="C74" s="53">
        <v>98</v>
      </c>
      <c r="D74" s="53">
        <v>98</v>
      </c>
      <c r="E74" s="53">
        <v>98</v>
      </c>
      <c r="F74" s="53">
        <v>32</v>
      </c>
      <c r="G74" s="89">
        <v>44</v>
      </c>
    </row>
    <row r="75" spans="1:7" ht="15.75" x14ac:dyDescent="0.25">
      <c r="A75" s="52" t="s">
        <v>22</v>
      </c>
      <c r="B75" s="53" t="s">
        <v>89</v>
      </c>
      <c r="C75" s="53">
        <v>83.9</v>
      </c>
      <c r="D75" s="53">
        <v>83.9</v>
      </c>
      <c r="E75" s="53">
        <v>96.5</v>
      </c>
      <c r="F75" s="53" t="s">
        <v>145</v>
      </c>
      <c r="G75" s="53" t="s">
        <v>145</v>
      </c>
    </row>
    <row r="76" spans="1:7" ht="31.5" x14ac:dyDescent="0.25">
      <c r="A76" s="52" t="s">
        <v>28</v>
      </c>
      <c r="B76" s="53" t="s">
        <v>94</v>
      </c>
      <c r="C76" s="53">
        <v>13.3</v>
      </c>
      <c r="D76" s="53">
        <v>14</v>
      </c>
      <c r="E76" s="53">
        <v>93.83</v>
      </c>
      <c r="F76" s="53">
        <v>46</v>
      </c>
      <c r="G76" s="89">
        <v>47.5</v>
      </c>
    </row>
    <row r="77" spans="1:7" ht="15.75" x14ac:dyDescent="0.25">
      <c r="A77" s="52" t="s">
        <v>63</v>
      </c>
      <c r="B77" s="53" t="s">
        <v>90</v>
      </c>
      <c r="C77" s="53">
        <v>90</v>
      </c>
      <c r="D77" s="53">
        <v>98.2</v>
      </c>
      <c r="E77" s="53">
        <v>90</v>
      </c>
      <c r="F77" s="53">
        <v>91</v>
      </c>
      <c r="G77" s="53" t="s">
        <v>145</v>
      </c>
    </row>
    <row r="78" spans="1:7" ht="31.5" x14ac:dyDescent="0.25">
      <c r="A78" s="52" t="s">
        <v>84</v>
      </c>
      <c r="B78" s="53" t="s">
        <v>90</v>
      </c>
      <c r="C78" s="53">
        <v>85</v>
      </c>
      <c r="D78" s="53">
        <v>85</v>
      </c>
      <c r="E78" s="70">
        <v>85</v>
      </c>
      <c r="F78" s="53" t="s">
        <v>145</v>
      </c>
      <c r="G78" s="53" t="s">
        <v>145</v>
      </c>
    </row>
    <row r="79" spans="1:7" ht="15.75" x14ac:dyDescent="0.25">
      <c r="A79" s="52" t="s">
        <v>61</v>
      </c>
      <c r="B79" s="53" t="s">
        <v>91</v>
      </c>
      <c r="C79" s="56">
        <v>89</v>
      </c>
      <c r="D79" s="56">
        <v>84</v>
      </c>
      <c r="E79" s="56">
        <v>84</v>
      </c>
      <c r="F79" s="63">
        <v>50.6</v>
      </c>
      <c r="G79" s="63">
        <v>52.5</v>
      </c>
    </row>
    <row r="80" spans="1:7" ht="15.75" x14ac:dyDescent="0.25">
      <c r="A80" s="52" t="s">
        <v>35</v>
      </c>
      <c r="B80" s="53" t="s">
        <v>89</v>
      </c>
      <c r="C80" s="53">
        <v>81.52</v>
      </c>
      <c r="D80" s="63">
        <v>81.540000000000006</v>
      </c>
      <c r="E80" s="91">
        <v>81.400000000000006</v>
      </c>
      <c r="F80" s="53" t="s">
        <v>145</v>
      </c>
      <c r="G80" s="53" t="s">
        <v>145</v>
      </c>
    </row>
    <row r="81" spans="1:7" ht="15.75" x14ac:dyDescent="0.25">
      <c r="A81" s="52" t="s">
        <v>46</v>
      </c>
      <c r="B81" s="53" t="s">
        <v>91</v>
      </c>
      <c r="C81" s="85">
        <v>75.099999999999994</v>
      </c>
      <c r="D81" s="85">
        <v>78.72</v>
      </c>
      <c r="E81" s="85">
        <v>78.72</v>
      </c>
      <c r="F81" s="86">
        <f>(57.3+54.7+69.1)/3</f>
        <v>60.366666666666667</v>
      </c>
      <c r="G81" s="70">
        <v>100</v>
      </c>
    </row>
    <row r="82" spans="1:7" ht="15.75" x14ac:dyDescent="0.25">
      <c r="A82" s="52" t="s">
        <v>38</v>
      </c>
      <c r="B82" s="53" t="s">
        <v>93</v>
      </c>
      <c r="C82" s="56">
        <v>77</v>
      </c>
      <c r="D82" s="56">
        <v>78</v>
      </c>
      <c r="E82" s="56">
        <v>78</v>
      </c>
      <c r="F82" s="56">
        <v>20.5</v>
      </c>
      <c r="G82" s="89">
        <v>60.5</v>
      </c>
    </row>
    <row r="83" spans="1:7" ht="15.75" x14ac:dyDescent="0.25">
      <c r="A83" s="52" t="s">
        <v>78</v>
      </c>
      <c r="B83" s="53" t="s">
        <v>90</v>
      </c>
      <c r="C83" s="198">
        <v>59</v>
      </c>
      <c r="D83" s="198">
        <v>20</v>
      </c>
      <c r="E83" s="198">
        <v>68.2</v>
      </c>
      <c r="F83" s="72">
        <v>27</v>
      </c>
      <c r="G83" s="94">
        <v>66</v>
      </c>
    </row>
    <row r="84" spans="1:7" ht="15.75" x14ac:dyDescent="0.25">
      <c r="A84" s="52" t="s">
        <v>39</v>
      </c>
      <c r="B84" s="53" t="s">
        <v>91</v>
      </c>
      <c r="C84" s="53">
        <v>38</v>
      </c>
      <c r="D84" s="53">
        <v>40</v>
      </c>
      <c r="E84" s="53">
        <v>40</v>
      </c>
      <c r="F84" s="53">
        <v>52.3</v>
      </c>
      <c r="G84" s="94">
        <v>70.099999999999994</v>
      </c>
    </row>
    <row r="85" spans="1:7" ht="15.75" x14ac:dyDescent="0.25">
      <c r="A85" s="52" t="s">
        <v>56</v>
      </c>
      <c r="B85" s="53" t="s">
        <v>90</v>
      </c>
      <c r="C85" s="92">
        <v>36.6</v>
      </c>
      <c r="D85" s="92">
        <v>36.700000000000003</v>
      </c>
      <c r="E85" s="89">
        <v>36.700000000000003</v>
      </c>
      <c r="F85" s="167">
        <v>59.6</v>
      </c>
      <c r="G85" s="53">
        <v>100</v>
      </c>
    </row>
    <row r="86" spans="1:7" ht="15.75" x14ac:dyDescent="0.25">
      <c r="A86" s="52" t="s">
        <v>67</v>
      </c>
      <c r="B86" s="53" t="s">
        <v>93</v>
      </c>
      <c r="C86" s="88">
        <v>28</v>
      </c>
      <c r="D86" s="53">
        <v>29</v>
      </c>
      <c r="E86" s="53">
        <v>29</v>
      </c>
      <c r="F86" s="92">
        <v>23.3</v>
      </c>
      <c r="G86" s="53" t="s">
        <v>145</v>
      </c>
    </row>
    <row r="87" spans="1:7" ht="15.75" x14ac:dyDescent="0.25">
      <c r="A87" s="52" t="s">
        <v>5</v>
      </c>
      <c r="B87" s="53" t="s">
        <v>89</v>
      </c>
      <c r="C87" s="53">
        <v>28</v>
      </c>
      <c r="D87" s="53">
        <v>29</v>
      </c>
      <c r="E87" s="53">
        <v>26</v>
      </c>
      <c r="F87" s="53">
        <v>85.7</v>
      </c>
      <c r="G87" s="53">
        <v>69.8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0" activePane="bottomLeft" state="frozen"/>
      <selection pane="bottomLeft" sqref="A1:XFD1048576"/>
    </sheetView>
  </sheetViews>
  <sheetFormatPr defaultColWidth="9.140625" defaultRowHeight="15" x14ac:dyDescent="0.25"/>
  <cols>
    <col min="1" max="1" width="27.7109375" style="102" customWidth="1"/>
    <col min="2" max="2" width="8.42578125" style="108" customWidth="1"/>
    <col min="3" max="3" width="24.7109375" style="102" customWidth="1"/>
    <col min="4" max="4" width="18.140625" style="102" customWidth="1"/>
    <col min="5" max="5" width="17" style="102" customWidth="1"/>
    <col min="6" max="6" width="19.85546875" style="102" customWidth="1"/>
    <col min="7" max="7" width="20" style="102" customWidth="1"/>
    <col min="8" max="16384" width="9.140625" style="102"/>
  </cols>
  <sheetData>
    <row r="1" spans="1:7" ht="72.75" customHeight="1" x14ac:dyDescent="0.25">
      <c r="A1" s="214" t="s">
        <v>110</v>
      </c>
      <c r="B1" s="214"/>
      <c r="C1" s="214"/>
      <c r="D1" s="214"/>
      <c r="E1" s="214"/>
      <c r="F1" s="214"/>
      <c r="G1" s="214"/>
    </row>
    <row r="2" spans="1:7" s="109" customFormat="1" ht="236.25" x14ac:dyDescent="0.25">
      <c r="A2" s="70" t="s">
        <v>1</v>
      </c>
      <c r="B2" s="70" t="s">
        <v>2</v>
      </c>
      <c r="C2" s="81" t="s">
        <v>134</v>
      </c>
      <c r="D2" s="81" t="s">
        <v>135</v>
      </c>
      <c r="E2" s="81" t="s">
        <v>136</v>
      </c>
      <c r="F2" s="81" t="s">
        <v>137</v>
      </c>
      <c r="G2" s="81" t="s">
        <v>138</v>
      </c>
    </row>
    <row r="3" spans="1:7" ht="15.75" x14ac:dyDescent="0.25">
      <c r="A3" s="81" t="s">
        <v>7</v>
      </c>
      <c r="B3" s="70" t="s">
        <v>91</v>
      </c>
      <c r="C3" s="70" t="s">
        <v>142</v>
      </c>
      <c r="D3" s="70" t="s">
        <v>142</v>
      </c>
      <c r="E3" s="70" t="s">
        <v>142</v>
      </c>
      <c r="F3" s="70" t="s">
        <v>142</v>
      </c>
      <c r="G3" s="70" t="s">
        <v>142</v>
      </c>
    </row>
    <row r="4" spans="1:7" ht="15.75" x14ac:dyDescent="0.25">
      <c r="A4" s="81" t="s">
        <v>14</v>
      </c>
      <c r="B4" s="70" t="s">
        <v>88</v>
      </c>
      <c r="C4" s="70" t="s">
        <v>142</v>
      </c>
      <c r="D4" s="70" t="s">
        <v>142</v>
      </c>
      <c r="E4" s="70" t="s">
        <v>142</v>
      </c>
      <c r="F4" s="70" t="s">
        <v>142</v>
      </c>
      <c r="G4" s="70" t="s">
        <v>142</v>
      </c>
    </row>
    <row r="5" spans="1:7" ht="15.75" x14ac:dyDescent="0.25">
      <c r="A5" s="81" t="s">
        <v>15</v>
      </c>
      <c r="B5" s="70" t="s">
        <v>91</v>
      </c>
      <c r="C5" s="70" t="s">
        <v>142</v>
      </c>
      <c r="D5" s="70" t="s">
        <v>142</v>
      </c>
      <c r="E5" s="70" t="s">
        <v>142</v>
      </c>
      <c r="F5" s="70" t="s">
        <v>142</v>
      </c>
      <c r="G5" s="70" t="s">
        <v>142</v>
      </c>
    </row>
    <row r="6" spans="1:7" ht="15.75" x14ac:dyDescent="0.25">
      <c r="A6" s="81" t="s">
        <v>22</v>
      </c>
      <c r="B6" s="70" t="s">
        <v>89</v>
      </c>
      <c r="C6" s="80" t="s">
        <v>142</v>
      </c>
      <c r="D6" s="80" t="s">
        <v>142</v>
      </c>
      <c r="E6" s="80" t="s">
        <v>142</v>
      </c>
      <c r="F6" s="80" t="s">
        <v>142</v>
      </c>
      <c r="G6" s="80" t="s">
        <v>142</v>
      </c>
    </row>
    <row r="7" spans="1:7" ht="15.75" x14ac:dyDescent="0.25">
      <c r="A7" s="81" t="s">
        <v>25</v>
      </c>
      <c r="B7" s="70" t="s">
        <v>88</v>
      </c>
      <c r="C7" s="70" t="s">
        <v>142</v>
      </c>
      <c r="D7" s="70" t="s">
        <v>142</v>
      </c>
      <c r="E7" s="70" t="s">
        <v>142</v>
      </c>
      <c r="F7" s="70" t="s">
        <v>142</v>
      </c>
      <c r="G7" s="70" t="s">
        <v>142</v>
      </c>
    </row>
    <row r="8" spans="1:7" ht="15.75" x14ac:dyDescent="0.25">
      <c r="A8" s="81" t="s">
        <v>33</v>
      </c>
      <c r="B8" s="70" t="s">
        <v>93</v>
      </c>
      <c r="C8" s="70" t="s">
        <v>142</v>
      </c>
      <c r="D8" s="70" t="s">
        <v>142</v>
      </c>
      <c r="E8" s="70" t="s">
        <v>142</v>
      </c>
      <c r="F8" s="70" t="s">
        <v>142</v>
      </c>
      <c r="G8" s="70" t="s">
        <v>142</v>
      </c>
    </row>
    <row r="9" spans="1:7" ht="15.75" customHeight="1" x14ac:dyDescent="0.25">
      <c r="A9" s="81" t="s">
        <v>36</v>
      </c>
      <c r="B9" s="70" t="s">
        <v>95</v>
      </c>
      <c r="C9" s="87" t="s">
        <v>142</v>
      </c>
      <c r="D9" s="87" t="s">
        <v>142</v>
      </c>
      <c r="E9" s="87" t="s">
        <v>142</v>
      </c>
      <c r="F9" s="87" t="s">
        <v>142</v>
      </c>
      <c r="G9" s="87" t="s">
        <v>142</v>
      </c>
    </row>
    <row r="10" spans="1:7" ht="15.75" x14ac:dyDescent="0.25">
      <c r="A10" s="81" t="s">
        <v>42</v>
      </c>
      <c r="B10" s="70" t="s">
        <v>92</v>
      </c>
      <c r="C10" s="70" t="s">
        <v>142</v>
      </c>
      <c r="D10" s="70" t="s">
        <v>142</v>
      </c>
      <c r="E10" s="70" t="s">
        <v>142</v>
      </c>
      <c r="F10" s="70" t="s">
        <v>142</v>
      </c>
      <c r="G10" s="70" t="s">
        <v>142</v>
      </c>
    </row>
    <row r="11" spans="1:7" ht="31.5" x14ac:dyDescent="0.25">
      <c r="A11" s="81" t="s">
        <v>47</v>
      </c>
      <c r="B11" s="70" t="s">
        <v>91</v>
      </c>
      <c r="C11" s="70" t="s">
        <v>142</v>
      </c>
      <c r="D11" s="70" t="s">
        <v>142</v>
      </c>
      <c r="E11" s="70" t="s">
        <v>142</v>
      </c>
      <c r="F11" s="70" t="s">
        <v>142</v>
      </c>
      <c r="G11" s="70" t="s">
        <v>142</v>
      </c>
    </row>
    <row r="12" spans="1:7" ht="18.75" customHeight="1" x14ac:dyDescent="0.25">
      <c r="A12" s="81" t="s">
        <v>67</v>
      </c>
      <c r="B12" s="70" t="s">
        <v>93</v>
      </c>
      <c r="C12" s="70" t="s">
        <v>142</v>
      </c>
      <c r="D12" s="70" t="s">
        <v>142</v>
      </c>
      <c r="E12" s="70" t="s">
        <v>142</v>
      </c>
      <c r="F12" s="70" t="s">
        <v>142</v>
      </c>
      <c r="G12" s="70" t="s">
        <v>142</v>
      </c>
    </row>
    <row r="13" spans="1:7" ht="15.75" x14ac:dyDescent="0.25">
      <c r="A13" s="81" t="s">
        <v>3</v>
      </c>
      <c r="B13" s="70" t="s">
        <v>88</v>
      </c>
      <c r="C13" s="70">
        <v>100</v>
      </c>
      <c r="D13" s="70">
        <v>99.5</v>
      </c>
      <c r="E13" s="70">
        <v>100</v>
      </c>
      <c r="F13" s="87">
        <v>53</v>
      </c>
      <c r="G13" s="87">
        <v>61</v>
      </c>
    </row>
    <row r="14" spans="1:7" ht="15.75" x14ac:dyDescent="0.25">
      <c r="A14" s="81" t="s">
        <v>5</v>
      </c>
      <c r="B14" s="70" t="s">
        <v>89</v>
      </c>
      <c r="C14" s="70">
        <v>100</v>
      </c>
      <c r="D14" s="70">
        <v>100</v>
      </c>
      <c r="E14" s="70">
        <v>100</v>
      </c>
      <c r="F14" s="70">
        <v>73.2</v>
      </c>
      <c r="G14" s="70">
        <v>78</v>
      </c>
    </row>
    <row r="15" spans="1:7" ht="31.5" x14ac:dyDescent="0.25">
      <c r="A15" s="81" t="s">
        <v>12</v>
      </c>
      <c r="B15" s="70" t="s">
        <v>90</v>
      </c>
      <c r="C15" s="80">
        <v>100</v>
      </c>
      <c r="D15" s="80">
        <v>100</v>
      </c>
      <c r="E15" s="80">
        <v>100</v>
      </c>
      <c r="F15" s="70">
        <v>33.299999999999997</v>
      </c>
      <c r="G15" s="70" t="s">
        <v>144</v>
      </c>
    </row>
    <row r="16" spans="1:7" ht="31.5" x14ac:dyDescent="0.25">
      <c r="A16" s="81" t="s">
        <v>23</v>
      </c>
      <c r="B16" s="70" t="s">
        <v>94</v>
      </c>
      <c r="C16" s="70">
        <v>50</v>
      </c>
      <c r="D16" s="70">
        <v>50</v>
      </c>
      <c r="E16" s="70">
        <v>100</v>
      </c>
      <c r="F16" s="85">
        <v>70.099999999999994</v>
      </c>
      <c r="G16" s="85">
        <v>82</v>
      </c>
    </row>
    <row r="17" spans="1:7" ht="31.5" x14ac:dyDescent="0.25">
      <c r="A17" s="81" t="s">
        <v>28</v>
      </c>
      <c r="B17" s="70" t="s">
        <v>94</v>
      </c>
      <c r="C17" s="70">
        <v>100</v>
      </c>
      <c r="D17" s="70">
        <v>100</v>
      </c>
      <c r="E17" s="70">
        <v>100</v>
      </c>
      <c r="F17" s="70">
        <v>61</v>
      </c>
      <c r="G17" s="87">
        <v>49.3</v>
      </c>
    </row>
    <row r="18" spans="1:7" ht="15.75" x14ac:dyDescent="0.25">
      <c r="A18" s="81" t="s">
        <v>37</v>
      </c>
      <c r="B18" s="70" t="s">
        <v>96</v>
      </c>
      <c r="C18" s="70">
        <v>100</v>
      </c>
      <c r="D18" s="70">
        <v>100</v>
      </c>
      <c r="E18" s="70">
        <v>100</v>
      </c>
      <c r="F18" s="70">
        <v>36.9</v>
      </c>
      <c r="G18" s="70">
        <v>32.1</v>
      </c>
    </row>
    <row r="19" spans="1:7" ht="15.75" x14ac:dyDescent="0.25">
      <c r="A19" s="81" t="s">
        <v>41</v>
      </c>
      <c r="B19" s="70" t="s">
        <v>90</v>
      </c>
      <c r="C19" s="70">
        <v>100</v>
      </c>
      <c r="D19" s="70">
        <v>100</v>
      </c>
      <c r="E19" s="70">
        <v>100</v>
      </c>
      <c r="F19" s="85">
        <v>35</v>
      </c>
      <c r="G19" s="85">
        <v>67</v>
      </c>
    </row>
    <row r="20" spans="1:7" ht="15.75" x14ac:dyDescent="0.25">
      <c r="A20" s="81" t="s">
        <v>76</v>
      </c>
      <c r="B20" s="70" t="s">
        <v>92</v>
      </c>
      <c r="C20" s="70">
        <v>100</v>
      </c>
      <c r="D20" s="70">
        <v>100</v>
      </c>
      <c r="E20" s="70">
        <v>100</v>
      </c>
      <c r="F20" s="70">
        <v>67.2</v>
      </c>
      <c r="G20" s="70">
        <v>77.900000000000006</v>
      </c>
    </row>
    <row r="21" spans="1:7" ht="15.75" x14ac:dyDescent="0.25">
      <c r="A21" s="81" t="s">
        <v>79</v>
      </c>
      <c r="B21" s="70" t="s">
        <v>89</v>
      </c>
      <c r="C21" s="70">
        <v>100</v>
      </c>
      <c r="D21" s="70">
        <v>100</v>
      </c>
      <c r="E21" s="70">
        <v>100</v>
      </c>
      <c r="F21" s="70">
        <v>50.8</v>
      </c>
      <c r="G21" s="87">
        <v>66.7</v>
      </c>
    </row>
    <row r="22" spans="1:7" ht="15.75" x14ac:dyDescent="0.25">
      <c r="A22" s="81" t="s">
        <v>83</v>
      </c>
      <c r="B22" s="70" t="s">
        <v>92</v>
      </c>
      <c r="C22" s="70">
        <v>100</v>
      </c>
      <c r="D22" s="70">
        <v>100</v>
      </c>
      <c r="E22" s="70">
        <v>100</v>
      </c>
      <c r="F22" s="70">
        <v>56.4</v>
      </c>
      <c r="G22" s="70">
        <v>69.2</v>
      </c>
    </row>
    <row r="23" spans="1:7" ht="33.75" customHeight="1" x14ac:dyDescent="0.25">
      <c r="A23" s="81" t="s">
        <v>46</v>
      </c>
      <c r="B23" s="70" t="s">
        <v>91</v>
      </c>
      <c r="C23" s="85">
        <v>56</v>
      </c>
      <c r="D23" s="85">
        <v>60</v>
      </c>
      <c r="E23" s="85">
        <v>99.8</v>
      </c>
      <c r="F23" s="86">
        <f>(58.7+62.9+59.7)/3</f>
        <v>60.433333333333337</v>
      </c>
      <c r="G23" s="70">
        <v>80</v>
      </c>
    </row>
    <row r="24" spans="1:7" ht="15.75" x14ac:dyDescent="0.25">
      <c r="A24" s="81" t="s">
        <v>75</v>
      </c>
      <c r="B24" s="70" t="s">
        <v>96</v>
      </c>
      <c r="C24" s="70">
        <v>99.7</v>
      </c>
      <c r="D24" s="70">
        <v>99.7</v>
      </c>
      <c r="E24" s="70">
        <v>99.7</v>
      </c>
      <c r="F24" s="70">
        <v>82</v>
      </c>
      <c r="G24" s="87">
        <v>50</v>
      </c>
    </row>
    <row r="25" spans="1:7" ht="31.5" x14ac:dyDescent="0.25">
      <c r="A25" s="81" t="s">
        <v>66</v>
      </c>
      <c r="B25" s="70" t="s">
        <v>94</v>
      </c>
      <c r="C25" s="70">
        <v>99.5</v>
      </c>
      <c r="D25" s="70">
        <v>99.6</v>
      </c>
      <c r="E25" s="70">
        <v>99.6</v>
      </c>
      <c r="F25" s="70">
        <v>37.520000000000003</v>
      </c>
      <c r="G25" s="70">
        <v>76.16</v>
      </c>
    </row>
    <row r="26" spans="1:7" ht="15.75" x14ac:dyDescent="0.25">
      <c r="A26" s="81" t="s">
        <v>8</v>
      </c>
      <c r="B26" s="70" t="s">
        <v>88</v>
      </c>
      <c r="C26" s="70">
        <v>99.6</v>
      </c>
      <c r="D26" s="70">
        <v>92</v>
      </c>
      <c r="E26" s="70">
        <v>99.5</v>
      </c>
      <c r="F26" s="87">
        <v>44.6</v>
      </c>
      <c r="G26" s="87">
        <v>34.5</v>
      </c>
    </row>
    <row r="27" spans="1:7" ht="15.75" x14ac:dyDescent="0.25">
      <c r="A27" s="81" t="s">
        <v>20</v>
      </c>
      <c r="B27" s="70" t="s">
        <v>93</v>
      </c>
      <c r="C27" s="70">
        <v>98.99</v>
      </c>
      <c r="D27" s="70">
        <v>98.99</v>
      </c>
      <c r="E27" s="70">
        <v>98.99</v>
      </c>
      <c r="F27" s="70">
        <v>52.8</v>
      </c>
      <c r="G27" s="70">
        <v>54.3</v>
      </c>
    </row>
    <row r="28" spans="1:7" ht="15.75" x14ac:dyDescent="0.25">
      <c r="A28" s="81" t="s">
        <v>29</v>
      </c>
      <c r="B28" s="70" t="s">
        <v>91</v>
      </c>
      <c r="C28" s="70">
        <v>98.7</v>
      </c>
      <c r="D28" s="70">
        <v>98.8</v>
      </c>
      <c r="E28" s="70">
        <v>98.8</v>
      </c>
      <c r="F28" s="70" t="s">
        <v>141</v>
      </c>
      <c r="G28" s="70" t="s">
        <v>141</v>
      </c>
    </row>
    <row r="29" spans="1:7" ht="15.75" x14ac:dyDescent="0.25">
      <c r="A29" s="81" t="s">
        <v>34</v>
      </c>
      <c r="B29" s="70" t="s">
        <v>88</v>
      </c>
      <c r="C29" s="70">
        <v>98</v>
      </c>
      <c r="D29" s="70">
        <v>98.5</v>
      </c>
      <c r="E29" s="70">
        <v>98.6</v>
      </c>
      <c r="F29" s="70">
        <v>82.51</v>
      </c>
      <c r="G29" s="87">
        <v>91.45</v>
      </c>
    </row>
    <row r="30" spans="1:7" ht="15.75" x14ac:dyDescent="0.25">
      <c r="A30" s="81" t="s">
        <v>68</v>
      </c>
      <c r="B30" s="70" t="s">
        <v>94</v>
      </c>
      <c r="C30" s="65">
        <v>98.46</v>
      </c>
      <c r="D30" s="65">
        <v>98.47</v>
      </c>
      <c r="E30" s="65">
        <v>98.47</v>
      </c>
      <c r="F30" s="65">
        <v>58.9</v>
      </c>
      <c r="G30" s="65">
        <v>87.5</v>
      </c>
    </row>
    <row r="31" spans="1:7" ht="15.75" x14ac:dyDescent="0.25">
      <c r="A31" s="81" t="s">
        <v>85</v>
      </c>
      <c r="B31" s="70" t="s">
        <v>90</v>
      </c>
      <c r="C31" s="70">
        <v>30</v>
      </c>
      <c r="D31" s="70">
        <v>32</v>
      </c>
      <c r="E31" s="70">
        <v>97.9</v>
      </c>
      <c r="F31" s="200">
        <v>45.2</v>
      </c>
      <c r="G31" s="200">
        <v>44.3</v>
      </c>
    </row>
    <row r="32" spans="1:7" ht="15.75" x14ac:dyDescent="0.25">
      <c r="A32" s="81" t="s">
        <v>73</v>
      </c>
      <c r="B32" s="70" t="s">
        <v>93</v>
      </c>
      <c r="C32" s="85">
        <v>98</v>
      </c>
      <c r="D32" s="85">
        <v>98</v>
      </c>
      <c r="E32" s="85">
        <v>97.7</v>
      </c>
      <c r="F32" s="85">
        <v>61</v>
      </c>
      <c r="G32" s="85">
        <v>54</v>
      </c>
    </row>
    <row r="33" spans="1:7" ht="15.75" x14ac:dyDescent="0.25">
      <c r="A33" s="81" t="s">
        <v>17</v>
      </c>
      <c r="B33" s="70" t="s">
        <v>94</v>
      </c>
      <c r="C33" s="55">
        <v>95.5</v>
      </c>
      <c r="D33" s="55">
        <v>97</v>
      </c>
      <c r="E33" s="55">
        <v>97</v>
      </c>
      <c r="F33" s="55">
        <v>53.5</v>
      </c>
      <c r="G33" s="55" t="s">
        <v>145</v>
      </c>
    </row>
    <row r="34" spans="1:7" ht="15.75" x14ac:dyDescent="0.25">
      <c r="A34" s="81" t="s">
        <v>10</v>
      </c>
      <c r="B34" s="70" t="s">
        <v>93</v>
      </c>
      <c r="C34" s="70">
        <v>96.2</v>
      </c>
      <c r="D34" s="70">
        <v>20</v>
      </c>
      <c r="E34" s="70">
        <v>96.3</v>
      </c>
      <c r="F34" s="70">
        <v>71.5</v>
      </c>
      <c r="G34" s="87">
        <v>88.5</v>
      </c>
    </row>
    <row r="35" spans="1:7" ht="15.75" x14ac:dyDescent="0.25">
      <c r="A35" s="81" t="s">
        <v>19</v>
      </c>
      <c r="B35" s="70" t="s">
        <v>90</v>
      </c>
      <c r="C35" s="80">
        <v>95</v>
      </c>
      <c r="D35" s="70">
        <v>80</v>
      </c>
      <c r="E35" s="70">
        <v>95</v>
      </c>
      <c r="F35" s="87" t="s">
        <v>145</v>
      </c>
      <c r="G35" s="87" t="s">
        <v>145</v>
      </c>
    </row>
    <row r="36" spans="1:7" ht="15.75" x14ac:dyDescent="0.25">
      <c r="A36" s="81" t="s">
        <v>54</v>
      </c>
      <c r="B36" s="70" t="s">
        <v>92</v>
      </c>
      <c r="C36" s="70">
        <v>95</v>
      </c>
      <c r="D36" s="70">
        <v>85</v>
      </c>
      <c r="E36" s="70">
        <v>95</v>
      </c>
      <c r="F36" s="70">
        <v>67.099999999999994</v>
      </c>
      <c r="G36" s="70">
        <v>80.3</v>
      </c>
    </row>
    <row r="37" spans="1:7" ht="15.75" x14ac:dyDescent="0.25">
      <c r="A37" s="81" t="s">
        <v>74</v>
      </c>
      <c r="B37" s="70" t="s">
        <v>89</v>
      </c>
      <c r="C37" s="70">
        <v>94</v>
      </c>
      <c r="D37" s="70">
        <v>94</v>
      </c>
      <c r="E37" s="70">
        <v>95</v>
      </c>
      <c r="F37" s="85" t="s">
        <v>145</v>
      </c>
      <c r="G37" s="85" t="s">
        <v>145</v>
      </c>
    </row>
    <row r="38" spans="1:7" ht="15.75" x14ac:dyDescent="0.25">
      <c r="A38" s="95" t="s">
        <v>4</v>
      </c>
      <c r="B38" s="70" t="s">
        <v>89</v>
      </c>
      <c r="C38" s="70">
        <v>93.3</v>
      </c>
      <c r="D38" s="70">
        <v>93.3</v>
      </c>
      <c r="E38" s="70">
        <v>93.3</v>
      </c>
      <c r="F38" s="70">
        <v>40.799999999999997</v>
      </c>
      <c r="G38" s="87">
        <v>75</v>
      </c>
    </row>
    <row r="39" spans="1:7" ht="15.75" x14ac:dyDescent="0.25">
      <c r="A39" s="81" t="s">
        <v>60</v>
      </c>
      <c r="B39" s="70" t="s">
        <v>92</v>
      </c>
      <c r="C39" s="80">
        <v>89.5</v>
      </c>
      <c r="D39" s="80">
        <v>89.6</v>
      </c>
      <c r="E39" s="80">
        <v>92.8</v>
      </c>
      <c r="F39" s="80">
        <v>59.2</v>
      </c>
      <c r="G39" s="80">
        <v>43.1</v>
      </c>
    </row>
    <row r="40" spans="1:7" ht="15.75" x14ac:dyDescent="0.25">
      <c r="A40" s="81" t="s">
        <v>50</v>
      </c>
      <c r="B40" s="70" t="s">
        <v>89</v>
      </c>
      <c r="C40" s="70">
        <v>89.5</v>
      </c>
      <c r="D40" s="70">
        <v>89.5</v>
      </c>
      <c r="E40" s="70">
        <v>91.3</v>
      </c>
      <c r="F40" s="70">
        <v>53</v>
      </c>
      <c r="G40" s="87">
        <v>40</v>
      </c>
    </row>
    <row r="41" spans="1:7" ht="15.75" x14ac:dyDescent="0.25">
      <c r="A41" s="81" t="s">
        <v>6</v>
      </c>
      <c r="B41" s="70" t="s">
        <v>90</v>
      </c>
      <c r="C41" s="70">
        <v>87.2</v>
      </c>
      <c r="D41" s="70">
        <v>87.2</v>
      </c>
      <c r="E41" s="70">
        <v>87.2</v>
      </c>
      <c r="F41" s="70">
        <v>45.2</v>
      </c>
      <c r="G41" s="87">
        <v>45.7</v>
      </c>
    </row>
    <row r="42" spans="1:7" ht="15.75" x14ac:dyDescent="0.25">
      <c r="A42" s="81" t="s">
        <v>78</v>
      </c>
      <c r="B42" s="70" t="s">
        <v>90</v>
      </c>
      <c r="C42" s="207">
        <v>87</v>
      </c>
      <c r="D42" s="207">
        <v>16</v>
      </c>
      <c r="E42" s="207">
        <v>87</v>
      </c>
      <c r="F42" s="85">
        <v>36</v>
      </c>
      <c r="G42" s="205">
        <v>90</v>
      </c>
    </row>
    <row r="43" spans="1:7" ht="15.75" x14ac:dyDescent="0.25">
      <c r="A43" s="81" t="s">
        <v>55</v>
      </c>
      <c r="B43" s="70" t="s">
        <v>92</v>
      </c>
      <c r="C43" s="55">
        <v>86</v>
      </c>
      <c r="D43" s="55">
        <v>86.5</v>
      </c>
      <c r="E43" s="55">
        <v>86.6</v>
      </c>
      <c r="F43" s="66">
        <v>48.70000000000001</v>
      </c>
      <c r="G43" s="66">
        <v>63.7</v>
      </c>
    </row>
    <row r="44" spans="1:7" ht="15.75" x14ac:dyDescent="0.25">
      <c r="A44" s="81" t="s">
        <v>62</v>
      </c>
      <c r="B44" s="70" t="s">
        <v>92</v>
      </c>
      <c r="C44" s="87">
        <v>84</v>
      </c>
      <c r="D44" s="87">
        <v>84.5</v>
      </c>
      <c r="E44" s="87">
        <v>86</v>
      </c>
      <c r="F44" s="70">
        <v>23.9</v>
      </c>
      <c r="G44" s="70">
        <v>36.4</v>
      </c>
    </row>
    <row r="45" spans="1:7" ht="15.75" x14ac:dyDescent="0.25">
      <c r="A45" s="81" t="s">
        <v>35</v>
      </c>
      <c r="B45" s="70" t="s">
        <v>89</v>
      </c>
      <c r="C45" s="70">
        <v>67</v>
      </c>
      <c r="D45" s="87">
        <v>67</v>
      </c>
      <c r="E45" s="87">
        <v>84.4</v>
      </c>
      <c r="F45" s="70">
        <v>40.9</v>
      </c>
      <c r="G45" s="70" t="s">
        <v>145</v>
      </c>
    </row>
    <row r="46" spans="1:7" ht="15.75" x14ac:dyDescent="0.25">
      <c r="A46" s="81" t="s">
        <v>53</v>
      </c>
      <c r="B46" s="70" t="s">
        <v>93</v>
      </c>
      <c r="C46" s="70">
        <v>20</v>
      </c>
      <c r="D46" s="70">
        <v>95</v>
      </c>
      <c r="E46" s="70">
        <v>84</v>
      </c>
      <c r="F46" s="70">
        <v>62</v>
      </c>
      <c r="G46" s="87">
        <v>58</v>
      </c>
    </row>
    <row r="47" spans="1:7" ht="31.5" x14ac:dyDescent="0.25">
      <c r="A47" s="81" t="s">
        <v>80</v>
      </c>
      <c r="B47" s="70" t="s">
        <v>96</v>
      </c>
      <c r="C47" s="80">
        <v>80.2</v>
      </c>
      <c r="D47" s="80">
        <v>62</v>
      </c>
      <c r="E47" s="80">
        <v>84</v>
      </c>
      <c r="F47" s="99">
        <v>28.133333333333336</v>
      </c>
      <c r="G47" s="87" t="s">
        <v>145</v>
      </c>
    </row>
    <row r="48" spans="1:7" ht="15.75" x14ac:dyDescent="0.25">
      <c r="A48" s="81" t="s">
        <v>81</v>
      </c>
      <c r="B48" s="70" t="s">
        <v>96</v>
      </c>
      <c r="C48" s="70">
        <v>88.3</v>
      </c>
      <c r="D48" s="70">
        <v>88.4</v>
      </c>
      <c r="E48" s="70">
        <v>83.5</v>
      </c>
      <c r="F48" s="65">
        <v>48.9</v>
      </c>
      <c r="G48" s="80">
        <v>62.5</v>
      </c>
    </row>
    <row r="49" spans="1:7" ht="15.75" x14ac:dyDescent="0.25">
      <c r="A49" s="81" t="s">
        <v>52</v>
      </c>
      <c r="B49" s="70" t="s">
        <v>92</v>
      </c>
      <c r="C49" s="70">
        <v>76</v>
      </c>
      <c r="D49" s="70">
        <v>77</v>
      </c>
      <c r="E49" s="70">
        <v>83</v>
      </c>
      <c r="F49" s="87">
        <v>55.21</v>
      </c>
      <c r="G49" s="87">
        <v>56.25</v>
      </c>
    </row>
    <row r="50" spans="1:7" ht="15.75" x14ac:dyDescent="0.25">
      <c r="A50" s="81" t="s">
        <v>16</v>
      </c>
      <c r="B50" s="70" t="s">
        <v>93</v>
      </c>
      <c r="C50" s="70">
        <v>82</v>
      </c>
      <c r="D50" s="70">
        <v>82</v>
      </c>
      <c r="E50" s="70">
        <v>82</v>
      </c>
      <c r="F50" s="70">
        <v>79</v>
      </c>
      <c r="G50" s="70">
        <v>88.7</v>
      </c>
    </row>
    <row r="51" spans="1:7" ht="15.75" x14ac:dyDescent="0.25">
      <c r="A51" s="81" t="s">
        <v>26</v>
      </c>
      <c r="B51" s="70" t="s">
        <v>93</v>
      </c>
      <c r="C51" s="70">
        <v>81.5</v>
      </c>
      <c r="D51" s="70">
        <v>82</v>
      </c>
      <c r="E51" s="70">
        <v>82</v>
      </c>
      <c r="F51" s="70">
        <v>64.11</v>
      </c>
      <c r="G51" s="87">
        <v>91.67</v>
      </c>
    </row>
    <row r="52" spans="1:7" ht="15.75" x14ac:dyDescent="0.25">
      <c r="A52" s="81" t="s">
        <v>27</v>
      </c>
      <c r="B52" s="70" t="s">
        <v>90</v>
      </c>
      <c r="C52" s="70">
        <v>57</v>
      </c>
      <c r="D52" s="70">
        <v>58</v>
      </c>
      <c r="E52" s="70">
        <v>82</v>
      </c>
      <c r="F52" s="70">
        <v>51.9</v>
      </c>
      <c r="G52" s="87">
        <v>61.6</v>
      </c>
    </row>
    <row r="53" spans="1:7" ht="15.75" x14ac:dyDescent="0.25">
      <c r="A53" s="81" t="s">
        <v>72</v>
      </c>
      <c r="B53" s="70" t="s">
        <v>89</v>
      </c>
      <c r="C53" s="70">
        <v>81.5</v>
      </c>
      <c r="D53" s="70">
        <v>81.5</v>
      </c>
      <c r="E53" s="70">
        <v>81.5</v>
      </c>
      <c r="F53" s="70">
        <v>36</v>
      </c>
      <c r="G53" s="87">
        <v>71</v>
      </c>
    </row>
    <row r="54" spans="1:7" ht="15.75" x14ac:dyDescent="0.25">
      <c r="A54" s="81" t="s">
        <v>77</v>
      </c>
      <c r="B54" s="70" t="s">
        <v>92</v>
      </c>
      <c r="C54" s="80">
        <v>70</v>
      </c>
      <c r="D54" s="80">
        <v>75</v>
      </c>
      <c r="E54" s="80">
        <v>80.900000000000006</v>
      </c>
      <c r="F54" s="80">
        <v>53.7</v>
      </c>
      <c r="G54" s="80">
        <v>46</v>
      </c>
    </row>
    <row r="55" spans="1:7" ht="15.75" x14ac:dyDescent="0.25">
      <c r="A55" s="81" t="s">
        <v>51</v>
      </c>
      <c r="B55" s="70" t="s">
        <v>89</v>
      </c>
      <c r="C55" s="70">
        <v>77.2</v>
      </c>
      <c r="D55" s="70">
        <v>77.2</v>
      </c>
      <c r="E55" s="87">
        <v>77.2</v>
      </c>
      <c r="F55" s="87">
        <v>41.4</v>
      </c>
      <c r="G55" s="87">
        <v>46.3</v>
      </c>
    </row>
    <row r="56" spans="1:7" ht="15.75" x14ac:dyDescent="0.25">
      <c r="A56" s="81" t="s">
        <v>65</v>
      </c>
      <c r="B56" s="70" t="s">
        <v>88</v>
      </c>
      <c r="C56" s="70">
        <v>72.680000000000007</v>
      </c>
      <c r="D56" s="70">
        <v>62</v>
      </c>
      <c r="E56" s="70">
        <v>75.72</v>
      </c>
      <c r="F56" s="70">
        <v>55.73</v>
      </c>
      <c r="G56" s="70">
        <v>42.9</v>
      </c>
    </row>
    <row r="57" spans="1:7" ht="15.75" x14ac:dyDescent="0.25">
      <c r="A57" s="81" t="s">
        <v>58</v>
      </c>
      <c r="B57" s="70" t="s">
        <v>88</v>
      </c>
      <c r="C57" s="85">
        <v>75.099999999999994</v>
      </c>
      <c r="D57" s="85">
        <v>75.2</v>
      </c>
      <c r="E57" s="85">
        <v>75.2</v>
      </c>
      <c r="F57" s="85">
        <v>47.6</v>
      </c>
      <c r="G57" s="205">
        <v>42.4</v>
      </c>
    </row>
    <row r="58" spans="1:7" ht="31.5" x14ac:dyDescent="0.25">
      <c r="A58" s="81" t="s">
        <v>18</v>
      </c>
      <c r="B58" s="70" t="s">
        <v>90</v>
      </c>
      <c r="C58" s="70">
        <v>75</v>
      </c>
      <c r="D58" s="70">
        <v>69.2</v>
      </c>
      <c r="E58" s="70">
        <v>75</v>
      </c>
      <c r="F58" s="70">
        <v>41.1</v>
      </c>
      <c r="G58" s="87">
        <v>46</v>
      </c>
    </row>
    <row r="59" spans="1:7" ht="15.75" x14ac:dyDescent="0.25">
      <c r="A59" s="81" t="s">
        <v>11</v>
      </c>
      <c r="B59" s="70" t="s">
        <v>93</v>
      </c>
      <c r="C59" s="70">
        <v>73.7</v>
      </c>
      <c r="D59" s="70">
        <v>55</v>
      </c>
      <c r="E59" s="70">
        <v>73.7</v>
      </c>
      <c r="F59" s="70">
        <v>27.3</v>
      </c>
      <c r="G59" s="70" t="s">
        <v>145</v>
      </c>
    </row>
    <row r="60" spans="1:7" ht="15.75" x14ac:dyDescent="0.25">
      <c r="A60" s="81" t="s">
        <v>24</v>
      </c>
      <c r="B60" s="70" t="s">
        <v>91</v>
      </c>
      <c r="C60" s="70">
        <v>70</v>
      </c>
      <c r="D60" s="70">
        <v>72</v>
      </c>
      <c r="E60" s="70">
        <v>72</v>
      </c>
      <c r="F60" s="202">
        <v>48.9</v>
      </c>
      <c r="G60" s="70">
        <v>92</v>
      </c>
    </row>
    <row r="61" spans="1:7" ht="15.75" x14ac:dyDescent="0.25">
      <c r="A61" s="81" t="s">
        <v>71</v>
      </c>
      <c r="B61" s="70" t="s">
        <v>93</v>
      </c>
      <c r="C61" s="70">
        <v>10</v>
      </c>
      <c r="D61" s="70">
        <v>15</v>
      </c>
      <c r="E61" s="70">
        <v>71.900000000000006</v>
      </c>
      <c r="F61" s="70">
        <v>36</v>
      </c>
      <c r="G61" s="70">
        <v>68</v>
      </c>
    </row>
    <row r="62" spans="1:7" ht="15.75" x14ac:dyDescent="0.25">
      <c r="A62" s="81" t="s">
        <v>39</v>
      </c>
      <c r="B62" s="70" t="s">
        <v>91</v>
      </c>
      <c r="C62" s="70">
        <v>97.2</v>
      </c>
      <c r="D62" s="70">
        <v>69.400000000000006</v>
      </c>
      <c r="E62" s="70">
        <v>69.400000000000006</v>
      </c>
      <c r="F62" s="70">
        <v>57.3</v>
      </c>
      <c r="G62" s="99">
        <v>61.7</v>
      </c>
    </row>
    <row r="63" spans="1:7" ht="15.75" x14ac:dyDescent="0.25">
      <c r="A63" s="81" t="s">
        <v>69</v>
      </c>
      <c r="B63" s="70" t="s">
        <v>93</v>
      </c>
      <c r="C63" s="70">
        <v>67.3</v>
      </c>
      <c r="D63" s="70">
        <v>68.2</v>
      </c>
      <c r="E63" s="70">
        <v>68.2</v>
      </c>
      <c r="F63" s="206">
        <v>55.8</v>
      </c>
      <c r="G63" s="206">
        <v>59</v>
      </c>
    </row>
    <row r="64" spans="1:7" ht="15.75" x14ac:dyDescent="0.25">
      <c r="A64" s="81" t="s">
        <v>32</v>
      </c>
      <c r="B64" s="70" t="s">
        <v>91</v>
      </c>
      <c r="C64" s="70">
        <v>61.4</v>
      </c>
      <c r="D64" s="70">
        <v>61.4</v>
      </c>
      <c r="E64" s="70">
        <v>67.3</v>
      </c>
      <c r="F64" s="65">
        <f>(39.6+33.85+38.68)/3</f>
        <v>37.376666666666665</v>
      </c>
      <c r="G64" s="87">
        <v>94.7</v>
      </c>
    </row>
    <row r="65" spans="1:7" ht="15.75" x14ac:dyDescent="0.25">
      <c r="A65" s="81" t="s">
        <v>87</v>
      </c>
      <c r="B65" s="70" t="s">
        <v>93</v>
      </c>
      <c r="C65" s="80">
        <v>65.099999999999994</v>
      </c>
      <c r="D65" s="80">
        <v>65.2</v>
      </c>
      <c r="E65" s="80">
        <v>65.2</v>
      </c>
      <c r="F65" s="80">
        <v>60</v>
      </c>
      <c r="G65" s="70">
        <v>73.5</v>
      </c>
    </row>
    <row r="66" spans="1:7" ht="15.75" x14ac:dyDescent="0.25">
      <c r="A66" s="81" t="s">
        <v>40</v>
      </c>
      <c r="B66" s="70" t="s">
        <v>93</v>
      </c>
      <c r="C66" s="70">
        <v>66.400000000000006</v>
      </c>
      <c r="D66" s="70">
        <v>66.8</v>
      </c>
      <c r="E66" s="70">
        <v>65</v>
      </c>
      <c r="F66" s="70">
        <v>41.5</v>
      </c>
      <c r="G66" s="70" t="s">
        <v>145</v>
      </c>
    </row>
    <row r="67" spans="1:7" ht="24.75" customHeight="1" x14ac:dyDescent="0.25">
      <c r="A67" s="81" t="s">
        <v>49</v>
      </c>
      <c r="B67" s="70" t="s">
        <v>91</v>
      </c>
      <c r="C67" s="70">
        <v>50.5</v>
      </c>
      <c r="D67" s="70">
        <v>50.1</v>
      </c>
      <c r="E67" s="70">
        <v>64.7</v>
      </c>
      <c r="F67" s="70">
        <v>39.700000000000003</v>
      </c>
      <c r="G67" s="87">
        <v>61.5</v>
      </c>
    </row>
    <row r="68" spans="1:7" ht="15.75" x14ac:dyDescent="0.25">
      <c r="A68" s="81" t="s">
        <v>13</v>
      </c>
      <c r="B68" s="70" t="s">
        <v>93</v>
      </c>
      <c r="C68" s="70">
        <v>60</v>
      </c>
      <c r="D68" s="70">
        <v>61</v>
      </c>
      <c r="E68" s="70">
        <v>61</v>
      </c>
      <c r="F68" s="70">
        <v>43.2</v>
      </c>
      <c r="G68" s="70">
        <v>66.7</v>
      </c>
    </row>
    <row r="69" spans="1:7" ht="15.75" x14ac:dyDescent="0.25">
      <c r="A69" s="81" t="s">
        <v>59</v>
      </c>
      <c r="B69" s="70" t="s">
        <v>93</v>
      </c>
      <c r="C69" s="80">
        <v>60</v>
      </c>
      <c r="D69" s="80">
        <v>60</v>
      </c>
      <c r="E69" s="80">
        <v>60</v>
      </c>
      <c r="F69" s="80">
        <v>49.7</v>
      </c>
      <c r="G69" s="70" t="s">
        <v>145</v>
      </c>
    </row>
    <row r="70" spans="1:7" ht="15.75" x14ac:dyDescent="0.25">
      <c r="A70" s="81" t="s">
        <v>82</v>
      </c>
      <c r="B70" s="70" t="s">
        <v>94</v>
      </c>
      <c r="C70" s="70">
        <v>60</v>
      </c>
      <c r="D70" s="70">
        <v>60</v>
      </c>
      <c r="E70" s="70">
        <v>60</v>
      </c>
      <c r="F70" s="70" t="s">
        <v>145</v>
      </c>
      <c r="G70" s="70" t="s">
        <v>145</v>
      </c>
    </row>
    <row r="71" spans="1:7" ht="15.75" x14ac:dyDescent="0.25">
      <c r="A71" s="81" t="s">
        <v>38</v>
      </c>
      <c r="B71" s="70" t="s">
        <v>93</v>
      </c>
      <c r="C71" s="80">
        <v>50</v>
      </c>
      <c r="D71" s="80">
        <v>55</v>
      </c>
      <c r="E71" s="80">
        <v>59</v>
      </c>
      <c r="F71" s="80">
        <v>25.7</v>
      </c>
      <c r="G71" s="87">
        <v>60.5</v>
      </c>
    </row>
    <row r="72" spans="1:7" ht="15.75" x14ac:dyDescent="0.25">
      <c r="A72" s="81" t="s">
        <v>63</v>
      </c>
      <c r="B72" s="70" t="s">
        <v>90</v>
      </c>
      <c r="C72" s="70">
        <v>20</v>
      </c>
      <c r="D72" s="70">
        <v>20</v>
      </c>
      <c r="E72" s="70">
        <v>58.1</v>
      </c>
      <c r="F72" s="70" t="s">
        <v>142</v>
      </c>
      <c r="G72" s="70" t="s">
        <v>142</v>
      </c>
    </row>
    <row r="73" spans="1:7" ht="15.75" x14ac:dyDescent="0.25">
      <c r="A73" s="81" t="s">
        <v>48</v>
      </c>
      <c r="B73" s="70" t="s">
        <v>92</v>
      </c>
      <c r="C73" s="70">
        <v>52</v>
      </c>
      <c r="D73" s="70">
        <v>52</v>
      </c>
      <c r="E73" s="70">
        <v>52.3</v>
      </c>
      <c r="F73" s="70">
        <v>43.3</v>
      </c>
      <c r="G73" s="70">
        <v>89</v>
      </c>
    </row>
    <row r="74" spans="1:7" ht="15.75" x14ac:dyDescent="0.25">
      <c r="A74" s="81" t="s">
        <v>21</v>
      </c>
      <c r="B74" s="70" t="s">
        <v>94</v>
      </c>
      <c r="C74" s="70">
        <v>50</v>
      </c>
      <c r="D74" s="70">
        <v>52</v>
      </c>
      <c r="E74" s="70">
        <v>50</v>
      </c>
      <c r="F74" s="70">
        <v>16.989999999999998</v>
      </c>
      <c r="G74" s="70" t="s">
        <v>145</v>
      </c>
    </row>
    <row r="75" spans="1:7" ht="15.75" x14ac:dyDescent="0.25">
      <c r="A75" s="81" t="s">
        <v>61</v>
      </c>
      <c r="B75" s="70" t="s">
        <v>91</v>
      </c>
      <c r="C75" s="80">
        <v>40</v>
      </c>
      <c r="D75" s="80">
        <v>40</v>
      </c>
      <c r="E75" s="80">
        <v>43</v>
      </c>
      <c r="F75" s="87">
        <v>58</v>
      </c>
      <c r="G75" s="87">
        <v>60.5</v>
      </c>
    </row>
    <row r="76" spans="1:7" ht="15.75" x14ac:dyDescent="0.25">
      <c r="A76" s="81" t="s">
        <v>45</v>
      </c>
      <c r="B76" s="70" t="s">
        <v>93</v>
      </c>
      <c r="C76" s="87">
        <v>35.26</v>
      </c>
      <c r="D76" s="87">
        <v>31</v>
      </c>
      <c r="E76" s="87">
        <v>31.28</v>
      </c>
      <c r="F76" s="70">
        <v>63</v>
      </c>
      <c r="G76" s="87">
        <v>59</v>
      </c>
    </row>
    <row r="77" spans="1:7" ht="15.75" x14ac:dyDescent="0.25">
      <c r="A77" s="81" t="s">
        <v>31</v>
      </c>
      <c r="B77" s="70" t="s">
        <v>92</v>
      </c>
      <c r="C77" s="70">
        <v>41</v>
      </c>
      <c r="D77" s="70">
        <v>39</v>
      </c>
      <c r="E77" s="70">
        <v>30</v>
      </c>
      <c r="F77" s="70">
        <v>50.8</v>
      </c>
      <c r="G77" s="70">
        <v>49.5</v>
      </c>
    </row>
    <row r="78" spans="1:7" ht="15.75" x14ac:dyDescent="0.25">
      <c r="A78" s="81" t="s">
        <v>43</v>
      </c>
      <c r="B78" s="70" t="s">
        <v>92</v>
      </c>
      <c r="C78" s="70">
        <v>38.700000000000003</v>
      </c>
      <c r="D78" s="70">
        <v>16.8</v>
      </c>
      <c r="E78" s="70">
        <v>27</v>
      </c>
      <c r="F78" s="70">
        <v>66.3</v>
      </c>
      <c r="G78" s="70">
        <v>66.599999999999994</v>
      </c>
    </row>
    <row r="79" spans="1:7" ht="15.75" x14ac:dyDescent="0.25">
      <c r="A79" s="81" t="s">
        <v>70</v>
      </c>
      <c r="B79" s="70" t="s">
        <v>92</v>
      </c>
      <c r="C79" s="70">
        <v>24</v>
      </c>
      <c r="D79" s="70">
        <v>25</v>
      </c>
      <c r="E79" s="70">
        <v>25.1</v>
      </c>
      <c r="F79" s="70">
        <v>75.400000000000006</v>
      </c>
      <c r="G79" s="70">
        <v>71.400000000000006</v>
      </c>
    </row>
    <row r="80" spans="1:7" ht="15.75" x14ac:dyDescent="0.25">
      <c r="A80" s="81" t="s">
        <v>9</v>
      </c>
      <c r="B80" s="70" t="s">
        <v>92</v>
      </c>
      <c r="C80" s="70">
        <v>23</v>
      </c>
      <c r="D80" s="70">
        <v>25</v>
      </c>
      <c r="E80" s="70">
        <v>25</v>
      </c>
      <c r="F80" s="85">
        <v>68.099999999999994</v>
      </c>
      <c r="G80" s="85">
        <v>65.2</v>
      </c>
    </row>
    <row r="81" spans="1:7" ht="15.75" x14ac:dyDescent="0.25">
      <c r="A81" s="81" t="s">
        <v>56</v>
      </c>
      <c r="B81" s="70" t="s">
        <v>90</v>
      </c>
      <c r="C81" s="70">
        <v>25</v>
      </c>
      <c r="D81" s="70">
        <v>24</v>
      </c>
      <c r="E81" s="87">
        <v>25</v>
      </c>
      <c r="F81" s="167">
        <v>58.3</v>
      </c>
      <c r="G81" s="70">
        <v>83.3</v>
      </c>
    </row>
    <row r="82" spans="1:7" ht="31.5" x14ac:dyDescent="0.25">
      <c r="A82" s="81" t="s">
        <v>84</v>
      </c>
      <c r="B82" s="70" t="s">
        <v>90</v>
      </c>
      <c r="C82" s="70">
        <v>20</v>
      </c>
      <c r="D82" s="70">
        <v>21</v>
      </c>
      <c r="E82" s="70">
        <v>25</v>
      </c>
      <c r="F82" s="70" t="s">
        <v>145</v>
      </c>
      <c r="G82" s="70" t="s">
        <v>145</v>
      </c>
    </row>
    <row r="83" spans="1:7" ht="15.75" x14ac:dyDescent="0.25">
      <c r="A83" s="81" t="s">
        <v>44</v>
      </c>
      <c r="B83" s="70" t="s">
        <v>93</v>
      </c>
      <c r="C83" s="70">
        <v>17.32</v>
      </c>
      <c r="D83" s="70">
        <v>23</v>
      </c>
      <c r="E83" s="70">
        <v>23</v>
      </c>
      <c r="F83" s="203">
        <v>61.9723943661972</v>
      </c>
      <c r="G83" s="204">
        <v>56.024999999999999</v>
      </c>
    </row>
    <row r="84" spans="1:7" ht="15.75" x14ac:dyDescent="0.25">
      <c r="A84" s="81" t="s">
        <v>57</v>
      </c>
      <c r="B84" s="70" t="s">
        <v>91</v>
      </c>
      <c r="C84" s="100">
        <v>20</v>
      </c>
      <c r="D84" s="100">
        <v>20</v>
      </c>
      <c r="E84" s="100">
        <v>20</v>
      </c>
      <c r="F84" s="180">
        <v>62</v>
      </c>
      <c r="G84" s="70" t="s">
        <v>145</v>
      </c>
    </row>
    <row r="85" spans="1:7" ht="15.75" x14ac:dyDescent="0.25">
      <c r="A85" s="81" t="s">
        <v>30</v>
      </c>
      <c r="B85" s="70" t="s">
        <v>89</v>
      </c>
      <c r="C85" s="70">
        <v>18.8</v>
      </c>
      <c r="D85" s="70">
        <v>19</v>
      </c>
      <c r="E85" s="70">
        <v>19</v>
      </c>
      <c r="F85" s="70">
        <v>77.599999999999994</v>
      </c>
      <c r="G85" s="87">
        <v>60.6</v>
      </c>
    </row>
    <row r="86" spans="1:7" ht="31.5" x14ac:dyDescent="0.25">
      <c r="A86" s="81" t="s">
        <v>86</v>
      </c>
      <c r="B86" s="70" t="s">
        <v>96</v>
      </c>
      <c r="C86" s="70">
        <v>17</v>
      </c>
      <c r="D86" s="70">
        <v>18</v>
      </c>
      <c r="E86" s="70">
        <v>16.399999999999999</v>
      </c>
      <c r="F86" s="70">
        <v>49</v>
      </c>
      <c r="G86" s="70" t="s">
        <v>145</v>
      </c>
    </row>
    <row r="87" spans="1:7" ht="15.75" x14ac:dyDescent="0.25">
      <c r="A87" s="81" t="s">
        <v>64</v>
      </c>
      <c r="B87" s="70" t="s">
        <v>96</v>
      </c>
      <c r="C87" s="70">
        <v>15</v>
      </c>
      <c r="D87" s="70">
        <v>15</v>
      </c>
      <c r="E87" s="70">
        <v>15</v>
      </c>
      <c r="F87" s="80">
        <v>61</v>
      </c>
      <c r="G87" s="80">
        <v>56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55" r:id="rId1" display="http://mszhk.omskportal.ru/oiv/mszhk/etc/Razvitiye-konkurentsii/2/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0" activePane="bottomLeft" state="frozen"/>
      <selection pane="bottomLeft" activeCell="G2" sqref="G2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4.85546875" style="102" customWidth="1"/>
    <col min="4" max="4" width="14.140625" style="102" customWidth="1"/>
    <col min="5" max="5" width="17" style="102" customWidth="1"/>
    <col min="6" max="6" width="25.140625" style="102" customWidth="1"/>
    <col min="7" max="7" width="20.85546875" style="102" customWidth="1"/>
    <col min="8" max="16384" width="9.140625" style="102"/>
  </cols>
  <sheetData>
    <row r="1" spans="1:7" ht="88.5" customHeight="1" x14ac:dyDescent="0.25">
      <c r="A1" s="214" t="s">
        <v>97</v>
      </c>
      <c r="B1" s="214"/>
      <c r="C1" s="214"/>
      <c r="D1" s="214"/>
      <c r="E1" s="214"/>
      <c r="F1" s="214"/>
      <c r="G1" s="214"/>
    </row>
    <row r="2" spans="1:7" s="109" customFormat="1" ht="135" x14ac:dyDescent="0.25">
      <c r="A2" s="26" t="s">
        <v>1</v>
      </c>
      <c r="B2" s="26" t="s">
        <v>2</v>
      </c>
      <c r="C2" s="26" t="s">
        <v>134</v>
      </c>
      <c r="D2" s="26" t="s">
        <v>135</v>
      </c>
      <c r="E2" s="26" t="s">
        <v>136</v>
      </c>
      <c r="F2" s="26" t="s">
        <v>137</v>
      </c>
      <c r="G2" s="26" t="s">
        <v>138</v>
      </c>
    </row>
    <row r="3" spans="1:7" ht="15" customHeight="1" x14ac:dyDescent="0.25">
      <c r="A3" s="26" t="s">
        <v>5</v>
      </c>
      <c r="B3" s="26" t="s">
        <v>89</v>
      </c>
      <c r="C3" s="26" t="s">
        <v>142</v>
      </c>
      <c r="D3" s="26" t="s">
        <v>142</v>
      </c>
      <c r="E3" s="26" t="s">
        <v>142</v>
      </c>
      <c r="F3" s="26" t="s">
        <v>142</v>
      </c>
      <c r="G3" s="26" t="s">
        <v>142</v>
      </c>
    </row>
    <row r="4" spans="1:7" x14ac:dyDescent="0.25">
      <c r="A4" s="26" t="s">
        <v>7</v>
      </c>
      <c r="B4" s="26" t="s">
        <v>91</v>
      </c>
      <c r="C4" s="17" t="s">
        <v>142</v>
      </c>
      <c r="D4" s="17" t="s">
        <v>142</v>
      </c>
      <c r="E4" s="17" t="s">
        <v>142</v>
      </c>
      <c r="F4" s="17" t="s">
        <v>142</v>
      </c>
      <c r="G4" s="17" t="s">
        <v>142</v>
      </c>
    </row>
    <row r="5" spans="1:7" x14ac:dyDescent="0.25">
      <c r="A5" s="26" t="s">
        <v>8</v>
      </c>
      <c r="B5" s="26" t="s">
        <v>88</v>
      </c>
      <c r="C5" s="17" t="s">
        <v>142</v>
      </c>
      <c r="D5" s="17" t="s">
        <v>142</v>
      </c>
      <c r="E5" s="17" t="s">
        <v>142</v>
      </c>
      <c r="F5" s="17" t="s">
        <v>142</v>
      </c>
      <c r="G5" s="17" t="s">
        <v>142</v>
      </c>
    </row>
    <row r="6" spans="1:7" x14ac:dyDescent="0.25">
      <c r="A6" s="26" t="s">
        <v>15</v>
      </c>
      <c r="B6" s="26" t="s">
        <v>91</v>
      </c>
      <c r="C6" s="17" t="s">
        <v>142</v>
      </c>
      <c r="D6" s="17" t="s">
        <v>142</v>
      </c>
      <c r="E6" s="17" t="s">
        <v>142</v>
      </c>
      <c r="F6" s="17" t="s">
        <v>142</v>
      </c>
      <c r="G6" s="17" t="s">
        <v>142</v>
      </c>
    </row>
    <row r="7" spans="1:7" x14ac:dyDescent="0.25">
      <c r="A7" s="26" t="s">
        <v>16</v>
      </c>
      <c r="B7" s="26" t="s">
        <v>93</v>
      </c>
      <c r="C7" s="26" t="s">
        <v>142</v>
      </c>
      <c r="D7" s="26" t="s">
        <v>142</v>
      </c>
      <c r="E7" s="26" t="s">
        <v>142</v>
      </c>
      <c r="F7" s="26" t="s">
        <v>142</v>
      </c>
      <c r="G7" s="26" t="s">
        <v>142</v>
      </c>
    </row>
    <row r="8" spans="1:7" x14ac:dyDescent="0.25">
      <c r="A8" s="26" t="s">
        <v>20</v>
      </c>
      <c r="B8" s="26" t="s">
        <v>93</v>
      </c>
      <c r="C8" s="26" t="s">
        <v>142</v>
      </c>
      <c r="D8" s="26" t="s">
        <v>142</v>
      </c>
      <c r="E8" s="26" t="s">
        <v>142</v>
      </c>
      <c r="F8" s="26" t="s">
        <v>142</v>
      </c>
      <c r="G8" s="26" t="s">
        <v>142</v>
      </c>
    </row>
    <row r="9" spans="1:7" ht="15.75" customHeight="1" x14ac:dyDescent="0.25">
      <c r="A9" s="26" t="s">
        <v>27</v>
      </c>
      <c r="B9" s="26" t="s">
        <v>90</v>
      </c>
      <c r="C9" s="26" t="s">
        <v>142</v>
      </c>
      <c r="D9" s="26" t="s">
        <v>142</v>
      </c>
      <c r="E9" s="26" t="s">
        <v>142</v>
      </c>
      <c r="F9" s="26" t="s">
        <v>142</v>
      </c>
      <c r="G9" s="26" t="s">
        <v>142</v>
      </c>
    </row>
    <row r="10" spans="1:7" x14ac:dyDescent="0.25">
      <c r="A10" s="26" t="s">
        <v>35</v>
      </c>
      <c r="B10" s="26" t="s">
        <v>89</v>
      </c>
      <c r="C10" s="17" t="s">
        <v>142</v>
      </c>
      <c r="D10" s="17" t="s">
        <v>142</v>
      </c>
      <c r="E10" s="17" t="s">
        <v>142</v>
      </c>
      <c r="F10" s="17" t="s">
        <v>142</v>
      </c>
      <c r="G10" s="17" t="s">
        <v>142</v>
      </c>
    </row>
    <row r="11" spans="1:7" x14ac:dyDescent="0.25">
      <c r="A11" s="26" t="s">
        <v>38</v>
      </c>
      <c r="B11" s="26" t="s">
        <v>93</v>
      </c>
      <c r="C11" s="26" t="s">
        <v>142</v>
      </c>
      <c r="D11" s="26" t="s">
        <v>142</v>
      </c>
      <c r="E11" s="26" t="s">
        <v>142</v>
      </c>
      <c r="F11" s="26" t="s">
        <v>142</v>
      </c>
      <c r="G11" s="26" t="s">
        <v>142</v>
      </c>
    </row>
    <row r="12" spans="1:7" ht="18.75" customHeight="1" x14ac:dyDescent="0.25">
      <c r="A12" s="26" t="s">
        <v>41</v>
      </c>
      <c r="B12" s="26" t="s">
        <v>90</v>
      </c>
      <c r="C12" s="26" t="s">
        <v>142</v>
      </c>
      <c r="D12" s="26" t="s">
        <v>142</v>
      </c>
      <c r="E12" s="26" t="s">
        <v>142</v>
      </c>
      <c r="F12" s="26" t="s">
        <v>142</v>
      </c>
      <c r="G12" s="26" t="s">
        <v>142</v>
      </c>
    </row>
    <row r="13" spans="1:7" x14ac:dyDescent="0.25">
      <c r="A13" s="26" t="s">
        <v>43</v>
      </c>
      <c r="B13" s="26" t="s">
        <v>92</v>
      </c>
      <c r="C13" s="105" t="s">
        <v>142</v>
      </c>
      <c r="D13" s="105" t="s">
        <v>142</v>
      </c>
      <c r="E13" s="105" t="s">
        <v>142</v>
      </c>
      <c r="F13" s="105" t="s">
        <v>142</v>
      </c>
      <c r="G13" s="105" t="s">
        <v>142</v>
      </c>
    </row>
    <row r="14" spans="1:7" ht="30" x14ac:dyDescent="0.25">
      <c r="A14" s="26" t="s">
        <v>47</v>
      </c>
      <c r="B14" s="26" t="s">
        <v>91</v>
      </c>
      <c r="C14" s="26" t="s">
        <v>142</v>
      </c>
      <c r="D14" s="26" t="s">
        <v>142</v>
      </c>
      <c r="E14" s="26" t="s">
        <v>142</v>
      </c>
      <c r="F14" s="26" t="s">
        <v>142</v>
      </c>
      <c r="G14" s="26" t="s">
        <v>142</v>
      </c>
    </row>
    <row r="15" spans="1:7" x14ac:dyDescent="0.25">
      <c r="A15" s="26" t="s">
        <v>49</v>
      </c>
      <c r="B15" s="26" t="s">
        <v>91</v>
      </c>
      <c r="C15" s="26" t="s">
        <v>142</v>
      </c>
      <c r="D15" s="26" t="s">
        <v>142</v>
      </c>
      <c r="E15" s="26" t="s">
        <v>142</v>
      </c>
      <c r="F15" s="26" t="s">
        <v>142</v>
      </c>
      <c r="G15" s="26" t="s">
        <v>142</v>
      </c>
    </row>
    <row r="16" spans="1:7" x14ac:dyDescent="0.25">
      <c r="A16" s="26" t="s">
        <v>53</v>
      </c>
      <c r="B16" s="26" t="s">
        <v>93</v>
      </c>
      <c r="C16" s="26" t="s">
        <v>142</v>
      </c>
      <c r="D16" s="26" t="s">
        <v>142</v>
      </c>
      <c r="E16" s="26" t="s">
        <v>142</v>
      </c>
      <c r="F16" s="17">
        <v>60.7</v>
      </c>
      <c r="G16" s="35">
        <v>69</v>
      </c>
    </row>
    <row r="17" spans="1:7" x14ac:dyDescent="0.25">
      <c r="A17" s="26" t="s">
        <v>54</v>
      </c>
      <c r="B17" s="26" t="s">
        <v>92</v>
      </c>
      <c r="C17" s="26" t="s">
        <v>142</v>
      </c>
      <c r="D17" s="26" t="s">
        <v>142</v>
      </c>
      <c r="E17" s="26" t="s">
        <v>142</v>
      </c>
      <c r="F17" s="26" t="s">
        <v>142</v>
      </c>
      <c r="G17" s="26" t="s">
        <v>142</v>
      </c>
    </row>
    <row r="18" spans="1:7" x14ac:dyDescent="0.25">
      <c r="A18" s="26" t="s">
        <v>55</v>
      </c>
      <c r="B18" s="26" t="s">
        <v>92</v>
      </c>
      <c r="C18" s="26" t="s">
        <v>142</v>
      </c>
      <c r="D18" s="26" t="s">
        <v>142</v>
      </c>
      <c r="E18" s="26" t="s">
        <v>142</v>
      </c>
      <c r="F18" s="26" t="s">
        <v>142</v>
      </c>
      <c r="G18" s="26" t="s">
        <v>142</v>
      </c>
    </row>
    <row r="19" spans="1:7" x14ac:dyDescent="0.25">
      <c r="A19" s="26" t="s">
        <v>69</v>
      </c>
      <c r="B19" s="26" t="s">
        <v>93</v>
      </c>
      <c r="C19" s="26" t="s">
        <v>142</v>
      </c>
      <c r="D19" s="26" t="s">
        <v>142</v>
      </c>
      <c r="E19" s="26" t="s">
        <v>142</v>
      </c>
      <c r="F19" s="26" t="s">
        <v>142</v>
      </c>
      <c r="G19" s="26" t="s">
        <v>142</v>
      </c>
    </row>
    <row r="20" spans="1:7" x14ac:dyDescent="0.25">
      <c r="A20" s="26" t="s">
        <v>72</v>
      </c>
      <c r="B20" s="26" t="s">
        <v>89</v>
      </c>
      <c r="C20" s="26" t="s">
        <v>142</v>
      </c>
      <c r="D20" s="26" t="s">
        <v>142</v>
      </c>
      <c r="E20" s="26" t="s">
        <v>142</v>
      </c>
      <c r="F20" s="26" t="s">
        <v>142</v>
      </c>
      <c r="G20" s="26" t="s">
        <v>142</v>
      </c>
    </row>
    <row r="21" spans="1:7" x14ac:dyDescent="0.25">
      <c r="A21" s="26" t="s">
        <v>74</v>
      </c>
      <c r="B21" s="26" t="s">
        <v>89</v>
      </c>
      <c r="C21" s="17" t="s">
        <v>142</v>
      </c>
      <c r="D21" s="17" t="s">
        <v>142</v>
      </c>
      <c r="E21" s="17" t="s">
        <v>142</v>
      </c>
      <c r="F21" s="17" t="s">
        <v>142</v>
      </c>
      <c r="G21" s="35" t="s">
        <v>142</v>
      </c>
    </row>
    <row r="22" spans="1:7" x14ac:dyDescent="0.25">
      <c r="A22" s="26" t="s">
        <v>76</v>
      </c>
      <c r="B22" s="26" t="s">
        <v>92</v>
      </c>
      <c r="C22" s="26" t="s">
        <v>142</v>
      </c>
      <c r="D22" s="26" t="s">
        <v>142</v>
      </c>
      <c r="E22" s="26" t="s">
        <v>142</v>
      </c>
      <c r="F22" s="26" t="s">
        <v>142</v>
      </c>
      <c r="G22" s="26" t="s">
        <v>142</v>
      </c>
    </row>
    <row r="23" spans="1:7" ht="33.75" customHeight="1" x14ac:dyDescent="0.25">
      <c r="A23" s="26" t="s">
        <v>84</v>
      </c>
      <c r="B23" s="26" t="s">
        <v>90</v>
      </c>
      <c r="C23" s="17" t="s">
        <v>142</v>
      </c>
      <c r="D23" s="17" t="s">
        <v>142</v>
      </c>
      <c r="E23" s="17" t="s">
        <v>142</v>
      </c>
      <c r="F23" s="17" t="s">
        <v>142</v>
      </c>
      <c r="G23" s="26" t="s">
        <v>142</v>
      </c>
    </row>
    <row r="24" spans="1:7" ht="30" x14ac:dyDescent="0.25">
      <c r="A24" s="26" t="s">
        <v>86</v>
      </c>
      <c r="B24" s="26" t="s">
        <v>96</v>
      </c>
      <c r="C24" s="34" t="s">
        <v>142</v>
      </c>
      <c r="D24" s="34" t="s">
        <v>142</v>
      </c>
      <c r="E24" s="26" t="s">
        <v>142</v>
      </c>
      <c r="F24" s="26" t="s">
        <v>142</v>
      </c>
      <c r="G24" s="26" t="s">
        <v>142</v>
      </c>
    </row>
    <row r="25" spans="1:7" x14ac:dyDescent="0.25">
      <c r="A25" s="26" t="s">
        <v>44</v>
      </c>
      <c r="B25" s="26" t="s">
        <v>93</v>
      </c>
      <c r="C25" s="17">
        <v>2.5</v>
      </c>
      <c r="D25" s="17">
        <v>2.6</v>
      </c>
      <c r="E25" s="17">
        <v>3.14</v>
      </c>
      <c r="F25" s="36">
        <v>51.33</v>
      </c>
      <c r="G25" s="106">
        <v>73.95</v>
      </c>
    </row>
    <row r="26" spans="1:7" x14ac:dyDescent="0.25">
      <c r="A26" s="26" t="s">
        <v>82</v>
      </c>
      <c r="B26" s="26" t="s">
        <v>94</v>
      </c>
      <c r="C26" s="39">
        <v>1.9</v>
      </c>
      <c r="D26" s="39">
        <v>2</v>
      </c>
      <c r="E26" s="39">
        <v>2.1</v>
      </c>
      <c r="F26" s="17" t="s">
        <v>145</v>
      </c>
      <c r="G26" s="26" t="s">
        <v>145</v>
      </c>
    </row>
    <row r="27" spans="1:7" x14ac:dyDescent="0.25">
      <c r="A27" s="26" t="s">
        <v>45</v>
      </c>
      <c r="B27" s="26" t="s">
        <v>93</v>
      </c>
      <c r="C27" s="39">
        <v>2</v>
      </c>
      <c r="D27" s="39">
        <v>2</v>
      </c>
      <c r="E27" s="39">
        <v>2</v>
      </c>
      <c r="F27" s="17">
        <v>59</v>
      </c>
      <c r="G27" s="35">
        <v>57</v>
      </c>
    </row>
    <row r="28" spans="1:7" x14ac:dyDescent="0.25">
      <c r="A28" s="26" t="s">
        <v>139</v>
      </c>
      <c r="B28" s="26" t="s">
        <v>91</v>
      </c>
      <c r="C28" s="43">
        <v>0.9</v>
      </c>
      <c r="D28" s="43">
        <v>0.9</v>
      </c>
      <c r="E28" s="43">
        <v>1.8</v>
      </c>
      <c r="F28" s="41">
        <v>39.4</v>
      </c>
      <c r="G28" s="26">
        <v>41.4</v>
      </c>
    </row>
    <row r="29" spans="1:7" x14ac:dyDescent="0.25">
      <c r="A29" s="26" t="s">
        <v>24</v>
      </c>
      <c r="B29" s="26" t="s">
        <v>91</v>
      </c>
      <c r="C29" s="17">
        <v>1.3</v>
      </c>
      <c r="D29" s="17">
        <v>1.4</v>
      </c>
      <c r="E29" s="17">
        <v>1.4</v>
      </c>
      <c r="F29" s="17">
        <v>61</v>
      </c>
      <c r="G29" s="17">
        <v>80</v>
      </c>
    </row>
    <row r="30" spans="1:7" x14ac:dyDescent="0.25">
      <c r="A30" s="26" t="s">
        <v>56</v>
      </c>
      <c r="B30" s="26" t="s">
        <v>90</v>
      </c>
      <c r="C30" s="17">
        <v>1.2</v>
      </c>
      <c r="D30" s="17" t="s">
        <v>152</v>
      </c>
      <c r="E30" s="17">
        <v>1.4</v>
      </c>
      <c r="F30" s="15">
        <v>55</v>
      </c>
      <c r="G30" s="26">
        <v>90.6</v>
      </c>
    </row>
    <row r="31" spans="1:7" x14ac:dyDescent="0.25">
      <c r="A31" s="26" t="s">
        <v>26</v>
      </c>
      <c r="B31" s="26" t="s">
        <v>93</v>
      </c>
      <c r="C31" s="18">
        <v>1.43</v>
      </c>
      <c r="D31" s="18">
        <v>1.44</v>
      </c>
      <c r="E31" s="18">
        <v>1.39</v>
      </c>
      <c r="F31" s="18">
        <v>64.87</v>
      </c>
      <c r="G31" s="37">
        <v>84.62</v>
      </c>
    </row>
    <row r="32" spans="1:7" ht="30" x14ac:dyDescent="0.25">
      <c r="A32" s="26" t="s">
        <v>18</v>
      </c>
      <c r="B32" s="26" t="s">
        <v>90</v>
      </c>
      <c r="C32" s="17">
        <v>1.25</v>
      </c>
      <c r="D32" s="17">
        <v>1</v>
      </c>
      <c r="E32" s="17">
        <v>1.25</v>
      </c>
      <c r="F32" s="17">
        <v>44.4</v>
      </c>
      <c r="G32" s="35">
        <v>26</v>
      </c>
    </row>
    <row r="33" spans="1:7" x14ac:dyDescent="0.25">
      <c r="A33" s="26" t="s">
        <v>22</v>
      </c>
      <c r="B33" s="26" t="s">
        <v>89</v>
      </c>
      <c r="C33" s="26">
        <v>1.1000000000000001</v>
      </c>
      <c r="D33" s="26">
        <v>1.2</v>
      </c>
      <c r="E33" s="26">
        <v>1.2</v>
      </c>
      <c r="F33" s="26" t="s">
        <v>145</v>
      </c>
      <c r="G33" s="26" t="s">
        <v>145</v>
      </c>
    </row>
    <row r="34" spans="1:7" ht="15.75" x14ac:dyDescent="0.25">
      <c r="A34" s="26" t="s">
        <v>17</v>
      </c>
      <c r="B34" s="26" t="s">
        <v>94</v>
      </c>
      <c r="C34" s="55">
        <v>1.3</v>
      </c>
      <c r="D34" s="55">
        <v>1.6</v>
      </c>
      <c r="E34" s="55">
        <v>1.1000000000000001</v>
      </c>
      <c r="F34" s="55">
        <v>56.9</v>
      </c>
      <c r="G34" s="55" t="s">
        <v>145</v>
      </c>
    </row>
    <row r="35" spans="1:7" x14ac:dyDescent="0.25">
      <c r="A35" s="26" t="s">
        <v>65</v>
      </c>
      <c r="B35" s="26" t="s">
        <v>88</v>
      </c>
      <c r="C35" s="26">
        <v>1.2</v>
      </c>
      <c r="D35" s="26">
        <v>1.4</v>
      </c>
      <c r="E35" s="26">
        <v>1.1000000000000001</v>
      </c>
      <c r="F35" s="26">
        <v>63.57</v>
      </c>
      <c r="G35" s="26">
        <v>50.1</v>
      </c>
    </row>
    <row r="36" spans="1:7" x14ac:dyDescent="0.25">
      <c r="A36" s="26" t="s">
        <v>40</v>
      </c>
      <c r="B36" s="26" t="s">
        <v>93</v>
      </c>
      <c r="C36" s="17">
        <v>1</v>
      </c>
      <c r="D36" s="17">
        <v>1</v>
      </c>
      <c r="E36" s="17">
        <v>1</v>
      </c>
      <c r="F36" s="17">
        <v>48.8</v>
      </c>
      <c r="G36" s="26" t="s">
        <v>145</v>
      </c>
    </row>
    <row r="37" spans="1:7" x14ac:dyDescent="0.25">
      <c r="A37" s="26" t="s">
        <v>48</v>
      </c>
      <c r="B37" s="26" t="s">
        <v>92</v>
      </c>
      <c r="C37" s="40">
        <v>1</v>
      </c>
      <c r="D37" s="17">
        <v>1</v>
      </c>
      <c r="E37" s="18">
        <v>1</v>
      </c>
      <c r="F37" s="17">
        <v>61.8</v>
      </c>
      <c r="G37" s="17">
        <v>80</v>
      </c>
    </row>
    <row r="38" spans="1:7" x14ac:dyDescent="0.25">
      <c r="A38" s="26" t="s">
        <v>71</v>
      </c>
      <c r="B38" s="26" t="s">
        <v>93</v>
      </c>
      <c r="C38" s="17">
        <v>0.96</v>
      </c>
      <c r="D38" s="17">
        <v>1</v>
      </c>
      <c r="E38" s="17">
        <v>1</v>
      </c>
      <c r="F38" s="17">
        <v>44</v>
      </c>
      <c r="G38" s="17">
        <v>68</v>
      </c>
    </row>
    <row r="39" spans="1:7" x14ac:dyDescent="0.25">
      <c r="A39" s="26" t="s">
        <v>87</v>
      </c>
      <c r="B39" s="26" t="s">
        <v>93</v>
      </c>
      <c r="C39" s="17">
        <v>1</v>
      </c>
      <c r="D39" s="17">
        <v>1</v>
      </c>
      <c r="E39" s="17">
        <v>1</v>
      </c>
      <c r="F39" s="17">
        <v>68.400000000000006</v>
      </c>
      <c r="G39" s="17">
        <v>90.300000000000011</v>
      </c>
    </row>
    <row r="40" spans="1:7" x14ac:dyDescent="0.25">
      <c r="A40" s="26" t="s">
        <v>14</v>
      </c>
      <c r="B40" s="26" t="s">
        <v>88</v>
      </c>
      <c r="C40" s="17">
        <v>0.8</v>
      </c>
      <c r="D40" s="17">
        <v>0.9</v>
      </c>
      <c r="E40" s="17">
        <v>0.9</v>
      </c>
      <c r="F40" s="17">
        <v>68.599999999999994</v>
      </c>
      <c r="G40" s="35">
        <v>55.6</v>
      </c>
    </row>
    <row r="41" spans="1:7" x14ac:dyDescent="0.25">
      <c r="A41" s="26" t="s">
        <v>51</v>
      </c>
      <c r="B41" s="26" t="s">
        <v>89</v>
      </c>
      <c r="C41" s="18">
        <v>0.7</v>
      </c>
      <c r="D41" s="18">
        <v>0.8</v>
      </c>
      <c r="E41" s="37">
        <v>0.9</v>
      </c>
      <c r="F41" s="26">
        <v>36.299999999999997</v>
      </c>
      <c r="G41" s="26">
        <v>48.9</v>
      </c>
    </row>
    <row r="42" spans="1:7" x14ac:dyDescent="0.25">
      <c r="A42" s="26" t="s">
        <v>60</v>
      </c>
      <c r="B42" s="26" t="s">
        <v>92</v>
      </c>
      <c r="C42" s="43">
        <v>0.9</v>
      </c>
      <c r="D42" s="43">
        <v>1</v>
      </c>
      <c r="E42" s="43">
        <v>0.9</v>
      </c>
      <c r="F42" s="43">
        <v>71.2</v>
      </c>
      <c r="G42" s="43">
        <v>55.1</v>
      </c>
    </row>
    <row r="43" spans="1:7" ht="15.75" x14ac:dyDescent="0.25">
      <c r="A43" s="26" t="s">
        <v>70</v>
      </c>
      <c r="B43" s="26" t="s">
        <v>92</v>
      </c>
      <c r="C43" s="17">
        <v>0.81</v>
      </c>
      <c r="D43" s="17">
        <v>0.85</v>
      </c>
      <c r="E43" s="17">
        <v>0.85</v>
      </c>
      <c r="F43" s="17">
        <v>96.1</v>
      </c>
      <c r="G43" s="53">
        <v>99</v>
      </c>
    </row>
    <row r="44" spans="1:7" x14ac:dyDescent="0.25">
      <c r="A44" s="26" t="s">
        <v>34</v>
      </c>
      <c r="B44" s="26" t="s">
        <v>88</v>
      </c>
      <c r="C44" s="17">
        <v>0.77</v>
      </c>
      <c r="D44" s="17">
        <v>0.8</v>
      </c>
      <c r="E44" s="17">
        <v>0.8</v>
      </c>
      <c r="F44" s="17">
        <v>86.28</v>
      </c>
      <c r="G44" s="35">
        <v>86.54</v>
      </c>
    </row>
    <row r="45" spans="1:7" x14ac:dyDescent="0.25">
      <c r="A45" s="26" t="s">
        <v>13</v>
      </c>
      <c r="B45" s="26" t="s">
        <v>93</v>
      </c>
      <c r="C45" s="26" t="s">
        <v>141</v>
      </c>
      <c r="D45" s="34">
        <v>0.5</v>
      </c>
      <c r="E45" s="34">
        <v>0.72</v>
      </c>
      <c r="F45" s="34">
        <v>55.5</v>
      </c>
      <c r="G45" s="34">
        <v>100</v>
      </c>
    </row>
    <row r="46" spans="1:7" ht="30" x14ac:dyDescent="0.25">
      <c r="A46" s="26" t="s">
        <v>66</v>
      </c>
      <c r="B46" s="26" t="s">
        <v>94</v>
      </c>
      <c r="C46" s="26">
        <v>0.65</v>
      </c>
      <c r="D46" s="26">
        <v>0.75</v>
      </c>
      <c r="E46" s="26">
        <v>0.71</v>
      </c>
      <c r="F46" s="26">
        <v>0.52729999999999999</v>
      </c>
      <c r="G46" s="26">
        <v>76.16</v>
      </c>
    </row>
    <row r="47" spans="1:7" x14ac:dyDescent="0.25">
      <c r="A47" s="26" t="s">
        <v>33</v>
      </c>
      <c r="B47" s="26" t="s">
        <v>93</v>
      </c>
      <c r="C47" s="17">
        <v>0.7</v>
      </c>
      <c r="D47" s="17">
        <v>0.7</v>
      </c>
      <c r="E47" s="17">
        <v>0.7</v>
      </c>
      <c r="F47" s="17">
        <v>63.9</v>
      </c>
      <c r="G47" s="17">
        <v>82.5</v>
      </c>
    </row>
    <row r="48" spans="1:7" x14ac:dyDescent="0.25">
      <c r="A48" s="26" t="s">
        <v>39</v>
      </c>
      <c r="B48" s="26" t="s">
        <v>91</v>
      </c>
      <c r="C48" s="17">
        <v>0.63</v>
      </c>
      <c r="D48" s="17">
        <v>0.65</v>
      </c>
      <c r="E48" s="17">
        <v>0.62</v>
      </c>
      <c r="F48" s="17">
        <v>69</v>
      </c>
      <c r="G48" s="35">
        <v>72.099999999999994</v>
      </c>
    </row>
    <row r="49" spans="1:7" x14ac:dyDescent="0.25">
      <c r="A49" s="26" t="s">
        <v>19</v>
      </c>
      <c r="B49" s="26" t="s">
        <v>90</v>
      </c>
      <c r="C49" s="17">
        <v>0.4</v>
      </c>
      <c r="D49" s="17">
        <v>0.5</v>
      </c>
      <c r="E49" s="17">
        <v>0.6</v>
      </c>
      <c r="F49" s="39" t="s">
        <v>145</v>
      </c>
      <c r="G49" s="39" t="s">
        <v>145</v>
      </c>
    </row>
    <row r="50" spans="1:7" x14ac:dyDescent="0.25">
      <c r="A50" s="26" t="s">
        <v>25</v>
      </c>
      <c r="B50" s="26" t="s">
        <v>88</v>
      </c>
      <c r="C50" s="17">
        <v>0.6</v>
      </c>
      <c r="D50" s="17">
        <v>2</v>
      </c>
      <c r="E50" s="17">
        <v>0.6</v>
      </c>
      <c r="F50" s="17" t="s">
        <v>145</v>
      </c>
      <c r="G50" s="17" t="s">
        <v>145</v>
      </c>
    </row>
    <row r="51" spans="1:7" x14ac:dyDescent="0.25">
      <c r="A51" s="26" t="s">
        <v>50</v>
      </c>
      <c r="B51" s="26" t="s">
        <v>89</v>
      </c>
      <c r="C51" s="17">
        <v>0.53</v>
      </c>
      <c r="D51" s="17">
        <v>0.54</v>
      </c>
      <c r="E51" s="17">
        <v>0.55000000000000004</v>
      </c>
      <c r="F51" s="17">
        <v>57.5</v>
      </c>
      <c r="G51" s="35" t="s">
        <v>145</v>
      </c>
    </row>
    <row r="52" spans="1:7" x14ac:dyDescent="0.25">
      <c r="A52" s="26" t="s">
        <v>59</v>
      </c>
      <c r="B52" s="26" t="s">
        <v>93</v>
      </c>
      <c r="C52" s="17">
        <v>0.5</v>
      </c>
      <c r="D52" s="17">
        <v>0.73</v>
      </c>
      <c r="E52" s="17">
        <v>0.55000000000000004</v>
      </c>
      <c r="F52" s="17">
        <v>58.7</v>
      </c>
      <c r="G52" s="26" t="s">
        <v>145</v>
      </c>
    </row>
    <row r="53" spans="1:7" x14ac:dyDescent="0.25">
      <c r="A53" s="26" t="s">
        <v>3</v>
      </c>
      <c r="B53" s="26" t="s">
        <v>88</v>
      </c>
      <c r="C53" s="26">
        <v>0.49</v>
      </c>
      <c r="D53" s="26">
        <v>0.5</v>
      </c>
      <c r="E53" s="26">
        <v>0.54</v>
      </c>
      <c r="F53" s="26">
        <v>54</v>
      </c>
      <c r="G53" s="26">
        <v>61</v>
      </c>
    </row>
    <row r="54" spans="1:7" x14ac:dyDescent="0.25">
      <c r="A54" s="26" t="s">
        <v>81</v>
      </c>
      <c r="B54" s="26" t="s">
        <v>96</v>
      </c>
      <c r="C54" s="17">
        <v>0.6</v>
      </c>
      <c r="D54" s="17">
        <v>0.6</v>
      </c>
      <c r="E54" s="17">
        <v>0.54</v>
      </c>
      <c r="F54" s="17">
        <v>61.77</v>
      </c>
      <c r="G54" s="17">
        <v>66.7</v>
      </c>
    </row>
    <row r="55" spans="1:7" x14ac:dyDescent="0.25">
      <c r="A55" s="26" t="s">
        <v>6</v>
      </c>
      <c r="B55" s="26" t="s">
        <v>90</v>
      </c>
      <c r="C55" s="17">
        <v>0.53</v>
      </c>
      <c r="D55" s="17">
        <v>0.53</v>
      </c>
      <c r="E55" s="17">
        <v>0.53</v>
      </c>
      <c r="F55" s="17">
        <v>59.7</v>
      </c>
      <c r="G55" s="35">
        <v>60.3</v>
      </c>
    </row>
    <row r="56" spans="1:7" x14ac:dyDescent="0.25">
      <c r="A56" s="26" t="s">
        <v>73</v>
      </c>
      <c r="B56" s="26" t="s">
        <v>93</v>
      </c>
      <c r="C56" s="40">
        <v>0.97</v>
      </c>
      <c r="D56" s="40">
        <v>0.97</v>
      </c>
      <c r="E56" s="26">
        <v>0.52</v>
      </c>
      <c r="F56" s="26">
        <v>54</v>
      </c>
      <c r="G56" s="26">
        <v>57</v>
      </c>
    </row>
    <row r="57" spans="1:7" x14ac:dyDescent="0.25">
      <c r="A57" s="26" t="s">
        <v>78</v>
      </c>
      <c r="B57" s="26" t="s">
        <v>90</v>
      </c>
      <c r="C57" s="17">
        <v>0.6</v>
      </c>
      <c r="D57" s="17">
        <v>0.8</v>
      </c>
      <c r="E57" s="17">
        <v>0.52</v>
      </c>
      <c r="F57" s="17">
        <v>0.51</v>
      </c>
      <c r="G57" s="35">
        <v>0.67</v>
      </c>
    </row>
    <row r="58" spans="1:7" x14ac:dyDescent="0.25">
      <c r="A58" s="26" t="s">
        <v>68</v>
      </c>
      <c r="B58" s="26" t="s">
        <v>94</v>
      </c>
      <c r="C58" s="34">
        <v>0.5</v>
      </c>
      <c r="D58" s="34">
        <v>0.7</v>
      </c>
      <c r="E58" s="34">
        <v>0.51</v>
      </c>
      <c r="F58" s="34">
        <v>67.5</v>
      </c>
      <c r="G58" s="34">
        <v>75</v>
      </c>
    </row>
    <row r="59" spans="1:7" ht="30" x14ac:dyDescent="0.25">
      <c r="A59" s="26" t="s">
        <v>12</v>
      </c>
      <c r="B59" s="26" t="s">
        <v>90</v>
      </c>
      <c r="C59" s="17">
        <v>0.5</v>
      </c>
      <c r="D59" s="17">
        <v>3</v>
      </c>
      <c r="E59" s="18">
        <v>0.5</v>
      </c>
      <c r="F59" s="17">
        <v>43.6</v>
      </c>
      <c r="G59" s="26" t="s">
        <v>144</v>
      </c>
    </row>
    <row r="60" spans="1:7" ht="30" x14ac:dyDescent="0.25">
      <c r="A60" s="26" t="s">
        <v>28</v>
      </c>
      <c r="B60" s="26" t="s">
        <v>94</v>
      </c>
      <c r="C60" s="17">
        <v>0.5</v>
      </c>
      <c r="D60" s="17">
        <v>0.5</v>
      </c>
      <c r="E60" s="17">
        <v>0.5</v>
      </c>
      <c r="F60" s="17">
        <v>56</v>
      </c>
      <c r="G60" s="35">
        <v>56</v>
      </c>
    </row>
    <row r="61" spans="1:7" x14ac:dyDescent="0.25">
      <c r="A61" s="26" t="s">
        <v>62</v>
      </c>
      <c r="B61" s="26" t="s">
        <v>92</v>
      </c>
      <c r="C61" s="26">
        <v>0.9</v>
      </c>
      <c r="D61" s="26">
        <v>1</v>
      </c>
      <c r="E61" s="26">
        <v>0.5</v>
      </c>
      <c r="F61" s="26">
        <v>27.8</v>
      </c>
      <c r="G61" s="26">
        <v>36.4</v>
      </c>
    </row>
    <row r="62" spans="1:7" x14ac:dyDescent="0.25">
      <c r="A62" s="26" t="s">
        <v>75</v>
      </c>
      <c r="B62" s="26" t="s">
        <v>96</v>
      </c>
      <c r="C62" s="40">
        <v>0.46</v>
      </c>
      <c r="D62" s="40">
        <v>0.5</v>
      </c>
      <c r="E62" s="40">
        <v>0.5</v>
      </c>
      <c r="F62" s="40">
        <v>64.7</v>
      </c>
      <c r="G62" s="35">
        <v>100</v>
      </c>
    </row>
    <row r="63" spans="1:7" x14ac:dyDescent="0.25">
      <c r="A63" s="26" t="s">
        <v>52</v>
      </c>
      <c r="B63" s="26" t="s">
        <v>92</v>
      </c>
      <c r="C63" s="26">
        <v>0.52</v>
      </c>
      <c r="D63" s="26">
        <v>0.48</v>
      </c>
      <c r="E63" s="26">
        <v>0.49</v>
      </c>
      <c r="F63" s="26">
        <v>70.09</v>
      </c>
      <c r="G63" s="26">
        <v>100</v>
      </c>
    </row>
    <row r="64" spans="1:7" x14ac:dyDescent="0.25">
      <c r="A64" s="26" t="s">
        <v>64</v>
      </c>
      <c r="B64" s="26" t="s">
        <v>96</v>
      </c>
      <c r="C64" s="26">
        <v>0.48</v>
      </c>
      <c r="D64" s="26">
        <v>0.48</v>
      </c>
      <c r="E64" s="26">
        <v>0.48</v>
      </c>
      <c r="F64" s="26">
        <v>66.3</v>
      </c>
      <c r="G64" s="26">
        <v>36</v>
      </c>
    </row>
    <row r="65" spans="1:7" x14ac:dyDescent="0.25">
      <c r="A65" s="26" t="s">
        <v>58</v>
      </c>
      <c r="B65" s="26" t="s">
        <v>88</v>
      </c>
      <c r="C65" s="17">
        <v>0.38</v>
      </c>
      <c r="D65" s="17">
        <v>0.38</v>
      </c>
      <c r="E65" s="17">
        <v>0.45</v>
      </c>
      <c r="F65" s="17">
        <v>43.1</v>
      </c>
      <c r="G65" s="35">
        <v>39.4</v>
      </c>
    </row>
    <row r="66" spans="1:7" x14ac:dyDescent="0.25">
      <c r="A66" s="26" t="s">
        <v>67</v>
      </c>
      <c r="B66" s="26" t="s">
        <v>93</v>
      </c>
      <c r="C66" s="38">
        <v>0.43</v>
      </c>
      <c r="D66" s="39">
        <v>0.45</v>
      </c>
      <c r="E66" s="39">
        <v>0.45</v>
      </c>
      <c r="F66" s="40">
        <v>31.7</v>
      </c>
      <c r="G66" s="26" t="s">
        <v>145</v>
      </c>
    </row>
    <row r="67" spans="1:7" x14ac:dyDescent="0.25">
      <c r="A67" s="26" t="s">
        <v>36</v>
      </c>
      <c r="B67" s="26" t="s">
        <v>95</v>
      </c>
      <c r="C67" s="40">
        <v>0.47</v>
      </c>
      <c r="D67" s="40">
        <v>0.75</v>
      </c>
      <c r="E67" s="40">
        <v>0.44</v>
      </c>
      <c r="F67" s="40">
        <v>90.5</v>
      </c>
      <c r="G67" s="40">
        <v>50</v>
      </c>
    </row>
    <row r="68" spans="1:7" x14ac:dyDescent="0.25">
      <c r="A68" s="26" t="s">
        <v>10</v>
      </c>
      <c r="B68" s="26" t="s">
        <v>93</v>
      </c>
      <c r="C68" s="26">
        <v>0.4</v>
      </c>
      <c r="D68" s="26">
        <v>0.4</v>
      </c>
      <c r="E68" s="26">
        <v>0.4</v>
      </c>
      <c r="F68" s="26">
        <v>74.2</v>
      </c>
      <c r="G68" s="44">
        <v>100</v>
      </c>
    </row>
    <row r="69" spans="1:7" x14ac:dyDescent="0.25">
      <c r="A69" s="26" t="s">
        <v>79</v>
      </c>
      <c r="B69" s="26" t="s">
        <v>89</v>
      </c>
      <c r="C69" s="17">
        <v>0.4</v>
      </c>
      <c r="D69" s="17">
        <v>0.42</v>
      </c>
      <c r="E69" s="17">
        <v>0.4</v>
      </c>
      <c r="F69" s="17">
        <v>61.8</v>
      </c>
      <c r="G69" s="35">
        <v>100</v>
      </c>
    </row>
    <row r="70" spans="1:7" ht="30" x14ac:dyDescent="0.25">
      <c r="A70" s="26" t="s">
        <v>80</v>
      </c>
      <c r="B70" s="26" t="s">
        <v>96</v>
      </c>
      <c r="C70" s="17">
        <v>0.4</v>
      </c>
      <c r="D70" s="17">
        <v>0.4</v>
      </c>
      <c r="E70" s="17">
        <v>0.4</v>
      </c>
      <c r="F70" s="39">
        <v>36.96</v>
      </c>
      <c r="G70" s="41"/>
    </row>
    <row r="71" spans="1:7" x14ac:dyDescent="0.25">
      <c r="A71" s="26" t="s">
        <v>21</v>
      </c>
      <c r="B71" s="26" t="s">
        <v>94</v>
      </c>
      <c r="C71" s="17">
        <v>0.39</v>
      </c>
      <c r="D71" s="17">
        <v>0.5</v>
      </c>
      <c r="E71" s="17">
        <v>0.39</v>
      </c>
      <c r="F71" s="17">
        <v>23.81</v>
      </c>
      <c r="G71" s="17" t="s">
        <v>145</v>
      </c>
    </row>
    <row r="72" spans="1:7" x14ac:dyDescent="0.25">
      <c r="A72" s="26" t="s">
        <v>31</v>
      </c>
      <c r="B72" s="26" t="s">
        <v>92</v>
      </c>
      <c r="C72" s="26">
        <v>0.34</v>
      </c>
      <c r="D72" s="26">
        <v>0.61</v>
      </c>
      <c r="E72" s="26">
        <v>0.38</v>
      </c>
      <c r="F72" s="43">
        <v>65.5</v>
      </c>
      <c r="G72" s="43">
        <v>64.599999999999994</v>
      </c>
    </row>
    <row r="73" spans="1:7" ht="30" x14ac:dyDescent="0.25">
      <c r="A73" s="26" t="s">
        <v>9</v>
      </c>
      <c r="B73" s="26" t="s">
        <v>92</v>
      </c>
      <c r="C73" s="34">
        <v>0.3</v>
      </c>
      <c r="D73" s="34">
        <v>0.31</v>
      </c>
      <c r="E73" s="34">
        <v>0.32</v>
      </c>
      <c r="F73" s="26">
        <v>80.400000000000006</v>
      </c>
      <c r="G73" s="26">
        <v>60</v>
      </c>
    </row>
    <row r="74" spans="1:7" x14ac:dyDescent="0.25">
      <c r="A74" s="26" t="s">
        <v>30</v>
      </c>
      <c r="B74" s="26" t="s">
        <v>89</v>
      </c>
      <c r="C74" s="26">
        <v>0.3</v>
      </c>
      <c r="D74" s="26">
        <v>0.3</v>
      </c>
      <c r="E74" s="26">
        <v>0.3</v>
      </c>
      <c r="F74" s="26">
        <v>76.8</v>
      </c>
      <c r="G74" s="44">
        <v>82.7</v>
      </c>
    </row>
    <row r="75" spans="1:7" x14ac:dyDescent="0.25">
      <c r="A75" s="26" t="s">
        <v>37</v>
      </c>
      <c r="B75" s="26" t="s">
        <v>96</v>
      </c>
      <c r="C75" s="43">
        <v>0.3</v>
      </c>
      <c r="D75" s="43">
        <v>0.3</v>
      </c>
      <c r="E75" s="43">
        <v>0.3</v>
      </c>
      <c r="F75" s="43">
        <v>45.7</v>
      </c>
      <c r="G75" s="43">
        <v>48.1</v>
      </c>
    </row>
    <row r="76" spans="1:7" x14ac:dyDescent="0.25">
      <c r="A76" s="26" t="s">
        <v>85</v>
      </c>
      <c r="B76" s="26" t="s">
        <v>90</v>
      </c>
      <c r="C76" s="17">
        <v>0.4</v>
      </c>
      <c r="D76" s="17">
        <v>0.4</v>
      </c>
      <c r="E76" s="17">
        <v>0.3</v>
      </c>
      <c r="F76" s="39">
        <v>60.5</v>
      </c>
      <c r="G76" s="39">
        <v>38.1</v>
      </c>
    </row>
    <row r="77" spans="1:7" x14ac:dyDescent="0.25">
      <c r="A77" s="26" t="s">
        <v>29</v>
      </c>
      <c r="B77" s="26" t="s">
        <v>91</v>
      </c>
      <c r="C77" s="26">
        <v>0.26</v>
      </c>
      <c r="D77" s="26">
        <v>0.28000000000000003</v>
      </c>
      <c r="E77" s="26">
        <v>0.26</v>
      </c>
      <c r="F77" s="103" t="s">
        <v>141</v>
      </c>
      <c r="G77" s="103" t="s">
        <v>141</v>
      </c>
    </row>
    <row r="78" spans="1:7" x14ac:dyDescent="0.25">
      <c r="A78" s="26" t="s">
        <v>4</v>
      </c>
      <c r="B78" s="26" t="s">
        <v>89</v>
      </c>
      <c r="C78" s="26">
        <v>0.2</v>
      </c>
      <c r="D78" s="26">
        <v>0.2</v>
      </c>
      <c r="E78" s="26">
        <v>0.2</v>
      </c>
      <c r="F78" s="26">
        <v>65.7</v>
      </c>
      <c r="G78" s="26">
        <v>41.8</v>
      </c>
    </row>
    <row r="79" spans="1:7" x14ac:dyDescent="0.25">
      <c r="A79" s="26" t="s">
        <v>42</v>
      </c>
      <c r="B79" s="26" t="s">
        <v>92</v>
      </c>
      <c r="C79" s="104">
        <v>0.12</v>
      </c>
      <c r="D79" s="104">
        <v>0.21</v>
      </c>
      <c r="E79" s="104">
        <v>0.19</v>
      </c>
      <c r="F79" s="41">
        <v>45</v>
      </c>
      <c r="G79" s="41">
        <v>100</v>
      </c>
    </row>
    <row r="80" spans="1:7" x14ac:dyDescent="0.25">
      <c r="A80" s="26" t="s">
        <v>77</v>
      </c>
      <c r="B80" s="26" t="s">
        <v>92</v>
      </c>
      <c r="C80" s="26">
        <v>0.13</v>
      </c>
      <c r="D80" s="26">
        <v>0.13</v>
      </c>
      <c r="E80" s="26">
        <v>0.14000000000000001</v>
      </c>
      <c r="F80" s="26">
        <v>31.3</v>
      </c>
      <c r="G80" s="26">
        <v>40</v>
      </c>
    </row>
    <row r="81" spans="1:7" x14ac:dyDescent="0.25">
      <c r="A81" s="26" t="s">
        <v>32</v>
      </c>
      <c r="B81" s="26" t="s">
        <v>91</v>
      </c>
      <c r="C81" s="17">
        <v>0.1</v>
      </c>
      <c r="D81" s="17">
        <v>0.3</v>
      </c>
      <c r="E81" s="17">
        <v>0.1</v>
      </c>
      <c r="F81" s="17">
        <f>(47.54+39.35+46.22)/3</f>
        <v>44.370000000000005</v>
      </c>
      <c r="G81" s="35">
        <v>92.9</v>
      </c>
    </row>
    <row r="82" spans="1:7" x14ac:dyDescent="0.25">
      <c r="A82" s="26" t="s">
        <v>46</v>
      </c>
      <c r="B82" s="26" t="s">
        <v>91</v>
      </c>
      <c r="C82" s="18">
        <v>0.09</v>
      </c>
      <c r="D82" s="18">
        <v>0.09</v>
      </c>
      <c r="E82" s="18">
        <v>0.1</v>
      </c>
      <c r="F82" s="18">
        <f>(82.4+76.3+83.7)/3</f>
        <v>80.8</v>
      </c>
      <c r="G82" s="18">
        <v>100</v>
      </c>
    </row>
    <row r="83" spans="1:7" x14ac:dyDescent="0.25">
      <c r="A83" s="26" t="s">
        <v>11</v>
      </c>
      <c r="B83" s="26" t="s">
        <v>93</v>
      </c>
      <c r="C83" s="40">
        <v>6.2E-2</v>
      </c>
      <c r="D83" s="40">
        <v>0.06</v>
      </c>
      <c r="E83" s="40">
        <v>7.0000000000000007E-2</v>
      </c>
      <c r="F83" s="40">
        <v>48.4</v>
      </c>
      <c r="G83" s="26"/>
    </row>
    <row r="84" spans="1:7" x14ac:dyDescent="0.25">
      <c r="A84" s="26" t="s">
        <v>63</v>
      </c>
      <c r="B84" s="26" t="s">
        <v>90</v>
      </c>
      <c r="C84" s="26" t="s">
        <v>142</v>
      </c>
      <c r="D84" s="26">
        <v>0.2</v>
      </c>
      <c r="E84" s="26">
        <v>0.02</v>
      </c>
      <c r="F84" s="26" t="s">
        <v>145</v>
      </c>
      <c r="G84" s="26" t="s">
        <v>145</v>
      </c>
    </row>
    <row r="85" spans="1:7" x14ac:dyDescent="0.25">
      <c r="A85" s="26" t="s">
        <v>57</v>
      </c>
      <c r="B85" s="26" t="s">
        <v>91</v>
      </c>
      <c r="C85" s="32">
        <v>2E-3</v>
      </c>
      <c r="D85" s="32">
        <v>2.1000000000000003E-3</v>
      </c>
      <c r="E85" s="32">
        <v>4.0000000000000001E-3</v>
      </c>
      <c r="F85" s="107">
        <v>59.6</v>
      </c>
      <c r="G85" s="26" t="s">
        <v>145</v>
      </c>
    </row>
    <row r="86" spans="1:7" ht="30" x14ac:dyDescent="0.25">
      <c r="A86" s="26" t="s">
        <v>23</v>
      </c>
      <c r="B86" s="26" t="s">
        <v>94</v>
      </c>
      <c r="C86" s="17">
        <v>0</v>
      </c>
      <c r="D86" s="17">
        <v>0</v>
      </c>
      <c r="E86" s="17">
        <v>0</v>
      </c>
      <c r="F86" s="17">
        <v>76.8</v>
      </c>
      <c r="G86" s="17">
        <v>75.5</v>
      </c>
    </row>
    <row r="87" spans="1:7" x14ac:dyDescent="0.25">
      <c r="A87" s="26" t="s">
        <v>83</v>
      </c>
      <c r="B87" s="26" t="s">
        <v>92</v>
      </c>
      <c r="C87" s="17">
        <v>0</v>
      </c>
      <c r="D87" s="17">
        <v>0</v>
      </c>
      <c r="E87" s="17">
        <v>0</v>
      </c>
      <c r="F87" s="17">
        <v>69.5</v>
      </c>
      <c r="G87" s="17">
        <v>71.599999999999994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80" activePane="bottomLeft" state="frozen"/>
      <selection pane="bottomLeft" sqref="A1:XFD1048576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9.140625" style="102"/>
    <col min="4" max="4" width="18.140625" style="102" customWidth="1"/>
    <col min="5" max="5" width="17" style="102" customWidth="1"/>
    <col min="6" max="6" width="24.140625" style="102" customWidth="1"/>
    <col min="7" max="7" width="13.85546875" style="102" customWidth="1"/>
    <col min="8" max="16384" width="9.140625" style="102"/>
  </cols>
  <sheetData>
    <row r="1" spans="1:7" ht="74.25" customHeight="1" x14ac:dyDescent="0.25">
      <c r="A1" s="214" t="s">
        <v>111</v>
      </c>
      <c r="B1" s="214"/>
      <c r="C1" s="214"/>
      <c r="D1" s="214"/>
      <c r="E1" s="214"/>
      <c r="F1" s="214"/>
      <c r="G1" s="214"/>
    </row>
    <row r="2" spans="1:7" s="109" customFormat="1" ht="189" x14ac:dyDescent="0.25">
      <c r="A2" s="53" t="s">
        <v>1</v>
      </c>
      <c r="B2" s="53" t="s">
        <v>2</v>
      </c>
      <c r="C2" s="52" t="s">
        <v>134</v>
      </c>
      <c r="D2" s="52" t="s">
        <v>135</v>
      </c>
      <c r="E2" s="52" t="s">
        <v>136</v>
      </c>
      <c r="F2" s="52" t="s">
        <v>137</v>
      </c>
      <c r="G2" s="52" t="s">
        <v>138</v>
      </c>
    </row>
    <row r="3" spans="1:7" ht="15.75" x14ac:dyDescent="0.25">
      <c r="A3" s="52" t="s">
        <v>25</v>
      </c>
      <c r="B3" s="53" t="s">
        <v>88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52" t="s">
        <v>35</v>
      </c>
      <c r="B4" s="53" t="s">
        <v>89</v>
      </c>
      <c r="C4" s="72" t="s">
        <v>142</v>
      </c>
      <c r="D4" s="72" t="s">
        <v>142</v>
      </c>
      <c r="E4" s="72" t="s">
        <v>142</v>
      </c>
      <c r="F4" s="72" t="s">
        <v>142</v>
      </c>
      <c r="G4" s="72" t="s">
        <v>142</v>
      </c>
    </row>
    <row r="5" spans="1:7" ht="15.75" x14ac:dyDescent="0.25">
      <c r="A5" s="52" t="s">
        <v>36</v>
      </c>
      <c r="B5" s="53" t="s">
        <v>95</v>
      </c>
      <c r="C5" s="72" t="s">
        <v>142</v>
      </c>
      <c r="D5" s="72" t="s">
        <v>142</v>
      </c>
      <c r="E5" s="72" t="s">
        <v>142</v>
      </c>
      <c r="F5" s="72" t="s">
        <v>142</v>
      </c>
      <c r="G5" s="72" t="s">
        <v>142</v>
      </c>
    </row>
    <row r="6" spans="1:7" ht="15.75" x14ac:dyDescent="0.25">
      <c r="A6" s="52" t="s">
        <v>42</v>
      </c>
      <c r="B6" s="53" t="s">
        <v>92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52" t="s">
        <v>44</v>
      </c>
      <c r="B7" s="53" t="s">
        <v>93</v>
      </c>
      <c r="C7" s="53" t="s">
        <v>142</v>
      </c>
      <c r="D7" s="53" t="s">
        <v>142</v>
      </c>
      <c r="E7" s="53" t="s">
        <v>142</v>
      </c>
      <c r="F7" s="53" t="s">
        <v>142</v>
      </c>
      <c r="G7" s="53" t="s">
        <v>142</v>
      </c>
    </row>
    <row r="8" spans="1:7" ht="15.75" x14ac:dyDescent="0.25">
      <c r="A8" s="52" t="s">
        <v>139</v>
      </c>
      <c r="B8" s="53" t="s">
        <v>91</v>
      </c>
      <c r="C8" s="70" t="s">
        <v>142</v>
      </c>
      <c r="D8" s="70" t="s">
        <v>142</v>
      </c>
      <c r="E8" s="70" t="s">
        <v>142</v>
      </c>
      <c r="F8" s="70" t="s">
        <v>142</v>
      </c>
      <c r="G8" s="70" t="s">
        <v>142</v>
      </c>
    </row>
    <row r="9" spans="1:7" ht="15.75" customHeight="1" x14ac:dyDescent="0.25">
      <c r="A9" s="52" t="s">
        <v>65</v>
      </c>
      <c r="B9" s="53" t="s">
        <v>88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31.5" x14ac:dyDescent="0.25">
      <c r="A10" s="52" t="s">
        <v>84</v>
      </c>
      <c r="B10" s="53" t="s">
        <v>90</v>
      </c>
      <c r="C10" s="72" t="s">
        <v>142</v>
      </c>
      <c r="D10" s="72" t="s">
        <v>142</v>
      </c>
      <c r="E10" s="72" t="s">
        <v>142</v>
      </c>
      <c r="F10" s="72" t="s">
        <v>142</v>
      </c>
      <c r="G10" s="72" t="s">
        <v>142</v>
      </c>
    </row>
    <row r="11" spans="1:7" ht="15.75" x14ac:dyDescent="0.25">
      <c r="A11" s="52" t="s">
        <v>3</v>
      </c>
      <c r="B11" s="53" t="s">
        <v>88</v>
      </c>
      <c r="C11" s="53">
        <v>100</v>
      </c>
      <c r="D11" s="53">
        <v>100</v>
      </c>
      <c r="E11" s="53">
        <v>100</v>
      </c>
      <c r="F11" s="63">
        <v>52</v>
      </c>
      <c r="G11" s="63">
        <v>61</v>
      </c>
    </row>
    <row r="12" spans="1:7" ht="18.75" customHeight="1" x14ac:dyDescent="0.25">
      <c r="A12" s="52" t="s">
        <v>5</v>
      </c>
      <c r="B12" s="53" t="s">
        <v>89</v>
      </c>
      <c r="C12" s="53">
        <v>100</v>
      </c>
      <c r="D12" s="53">
        <v>100</v>
      </c>
      <c r="E12" s="53">
        <v>100</v>
      </c>
      <c r="F12" s="53">
        <v>76</v>
      </c>
      <c r="G12" s="53">
        <v>74.8</v>
      </c>
    </row>
    <row r="13" spans="1:7" ht="15.75" x14ac:dyDescent="0.25">
      <c r="A13" s="52" t="s">
        <v>6</v>
      </c>
      <c r="B13" s="53" t="s">
        <v>90</v>
      </c>
      <c r="C13" s="53">
        <v>75.3</v>
      </c>
      <c r="D13" s="53">
        <v>75.3</v>
      </c>
      <c r="E13" s="53">
        <v>100</v>
      </c>
      <c r="F13" s="53">
        <v>44.9</v>
      </c>
      <c r="G13" s="89">
        <v>49.7</v>
      </c>
    </row>
    <row r="14" spans="1:7" ht="15.75" x14ac:dyDescent="0.25">
      <c r="A14" s="52" t="s">
        <v>8</v>
      </c>
      <c r="B14" s="53" t="s">
        <v>88</v>
      </c>
      <c r="C14" s="53">
        <v>100</v>
      </c>
      <c r="D14" s="53">
        <v>98</v>
      </c>
      <c r="E14" s="53">
        <v>100</v>
      </c>
      <c r="F14" s="63">
        <v>44.6</v>
      </c>
      <c r="G14" s="63">
        <v>34.5</v>
      </c>
    </row>
    <row r="15" spans="1:7" ht="31.5" x14ac:dyDescent="0.25">
      <c r="A15" s="52" t="s">
        <v>12</v>
      </c>
      <c r="B15" s="53" t="s">
        <v>90</v>
      </c>
      <c r="C15" s="56">
        <v>100</v>
      </c>
      <c r="D15" s="56">
        <v>100</v>
      </c>
      <c r="E15" s="80">
        <v>100</v>
      </c>
      <c r="F15" s="53">
        <v>33.9</v>
      </c>
      <c r="G15" s="53" t="s">
        <v>144</v>
      </c>
    </row>
    <row r="16" spans="1:7" ht="15.75" x14ac:dyDescent="0.25">
      <c r="A16" s="52" t="s">
        <v>27</v>
      </c>
      <c r="B16" s="53" t="s">
        <v>90</v>
      </c>
      <c r="C16" s="53">
        <v>71</v>
      </c>
      <c r="D16" s="53">
        <v>73</v>
      </c>
      <c r="E16" s="53">
        <v>100</v>
      </c>
      <c r="F16" s="53">
        <v>45.8</v>
      </c>
      <c r="G16" s="89">
        <v>58.3</v>
      </c>
    </row>
    <row r="17" spans="1:7" ht="15.75" x14ac:dyDescent="0.25">
      <c r="A17" s="52" t="s">
        <v>37</v>
      </c>
      <c r="B17" s="53" t="s">
        <v>96</v>
      </c>
      <c r="C17" s="92">
        <v>100</v>
      </c>
      <c r="D17" s="92">
        <v>100</v>
      </c>
      <c r="E17" s="92">
        <v>100</v>
      </c>
      <c r="F17" s="92">
        <v>33.200000000000003</v>
      </c>
      <c r="G17" s="92">
        <v>34.6</v>
      </c>
    </row>
    <row r="18" spans="1:7" ht="15.75" x14ac:dyDescent="0.25">
      <c r="A18" s="52" t="s">
        <v>41</v>
      </c>
      <c r="B18" s="53" t="s">
        <v>90</v>
      </c>
      <c r="C18" s="70">
        <v>100</v>
      </c>
      <c r="D18" s="70">
        <v>100</v>
      </c>
      <c r="E18" s="70">
        <v>100</v>
      </c>
      <c r="F18" s="85">
        <v>34.299999999999997</v>
      </c>
      <c r="G18" s="85">
        <v>67</v>
      </c>
    </row>
    <row r="19" spans="1:7" ht="15.75" x14ac:dyDescent="0.25">
      <c r="A19" s="52" t="s">
        <v>46</v>
      </c>
      <c r="B19" s="53" t="s">
        <v>91</v>
      </c>
      <c r="C19" s="85">
        <v>96.4</v>
      </c>
      <c r="D19" s="85">
        <v>96.4</v>
      </c>
      <c r="E19" s="85">
        <v>100</v>
      </c>
      <c r="F19" s="86">
        <f>(51.5+57.9+56.5)/3</f>
        <v>55.300000000000004</v>
      </c>
      <c r="G19" s="70">
        <v>60</v>
      </c>
    </row>
    <row r="20" spans="1:7" ht="15.75" x14ac:dyDescent="0.25">
      <c r="A20" s="52" t="s">
        <v>49</v>
      </c>
      <c r="B20" s="53" t="s">
        <v>91</v>
      </c>
      <c r="C20" s="53">
        <v>100</v>
      </c>
      <c r="D20" s="53">
        <v>100</v>
      </c>
      <c r="E20" s="53">
        <v>100</v>
      </c>
      <c r="F20" s="53">
        <v>39.9</v>
      </c>
      <c r="G20" s="89">
        <v>61.5</v>
      </c>
    </row>
    <row r="21" spans="1:7" ht="15.75" x14ac:dyDescent="0.25">
      <c r="A21" s="52" t="s">
        <v>56</v>
      </c>
      <c r="B21" s="53" t="s">
        <v>90</v>
      </c>
      <c r="C21" s="92">
        <v>100</v>
      </c>
      <c r="D21" s="92">
        <v>100</v>
      </c>
      <c r="E21" s="92">
        <v>100</v>
      </c>
      <c r="F21" s="167">
        <v>59.2</v>
      </c>
      <c r="G21" s="53">
        <v>83.3</v>
      </c>
    </row>
    <row r="22" spans="1:7" ht="15.75" x14ac:dyDescent="0.25">
      <c r="A22" s="52" t="s">
        <v>76</v>
      </c>
      <c r="B22" s="53" t="s">
        <v>92</v>
      </c>
      <c r="C22" s="72">
        <v>100</v>
      </c>
      <c r="D22" s="72">
        <v>100</v>
      </c>
      <c r="E22" s="72">
        <v>100</v>
      </c>
      <c r="F22" s="72">
        <v>67.2</v>
      </c>
      <c r="G22" s="72">
        <v>77.900000000000006</v>
      </c>
    </row>
    <row r="23" spans="1:7" ht="33.75" customHeight="1" x14ac:dyDescent="0.25">
      <c r="A23" s="52" t="s">
        <v>79</v>
      </c>
      <c r="B23" s="53" t="s">
        <v>89</v>
      </c>
      <c r="C23" s="72">
        <v>100</v>
      </c>
      <c r="D23" s="72">
        <v>100</v>
      </c>
      <c r="E23" s="72">
        <v>100</v>
      </c>
      <c r="F23" s="72">
        <v>51.7</v>
      </c>
      <c r="G23" s="94">
        <v>100</v>
      </c>
    </row>
    <row r="24" spans="1:7" ht="15.75" x14ac:dyDescent="0.25">
      <c r="A24" s="52" t="s">
        <v>83</v>
      </c>
      <c r="B24" s="53" t="s">
        <v>92</v>
      </c>
      <c r="C24" s="72">
        <v>100</v>
      </c>
      <c r="D24" s="72">
        <v>100</v>
      </c>
      <c r="E24" s="72">
        <v>100</v>
      </c>
      <c r="F24" s="72">
        <v>56.4</v>
      </c>
      <c r="G24" s="72">
        <v>60</v>
      </c>
    </row>
    <row r="25" spans="1:7" ht="15.75" x14ac:dyDescent="0.25">
      <c r="A25" s="52" t="s">
        <v>20</v>
      </c>
      <c r="B25" s="53" t="s">
        <v>93</v>
      </c>
      <c r="C25" s="92">
        <v>99.99</v>
      </c>
      <c r="D25" s="92">
        <v>99.99</v>
      </c>
      <c r="E25" s="92">
        <v>99.99</v>
      </c>
      <c r="F25" s="92">
        <v>52.9</v>
      </c>
      <c r="G25" s="92">
        <v>54.3</v>
      </c>
    </row>
    <row r="26" spans="1:7" ht="15.75" x14ac:dyDescent="0.25">
      <c r="A26" s="52" t="s">
        <v>52</v>
      </c>
      <c r="B26" s="53" t="s">
        <v>92</v>
      </c>
      <c r="C26" s="80">
        <v>99</v>
      </c>
      <c r="D26" s="80">
        <v>99</v>
      </c>
      <c r="E26" s="80">
        <v>99</v>
      </c>
      <c r="F26" s="87">
        <v>56.09</v>
      </c>
      <c r="G26" s="87">
        <v>60.87</v>
      </c>
    </row>
    <row r="27" spans="1:7" ht="15.75" x14ac:dyDescent="0.25">
      <c r="A27" s="52" t="s">
        <v>60</v>
      </c>
      <c r="B27" s="53" t="s">
        <v>92</v>
      </c>
      <c r="C27" s="155">
        <v>100</v>
      </c>
      <c r="D27" s="155">
        <v>100</v>
      </c>
      <c r="E27" s="155">
        <v>99</v>
      </c>
      <c r="F27" s="155">
        <v>59.2</v>
      </c>
      <c r="G27" s="155">
        <v>40.6</v>
      </c>
    </row>
    <row r="28" spans="1:7" ht="15.75" x14ac:dyDescent="0.25">
      <c r="A28" s="52" t="s">
        <v>50</v>
      </c>
      <c r="B28" s="53" t="s">
        <v>89</v>
      </c>
      <c r="C28" s="53">
        <v>98</v>
      </c>
      <c r="D28" s="53">
        <v>98</v>
      </c>
      <c r="E28" s="53">
        <v>98.4</v>
      </c>
      <c r="F28" s="53">
        <v>57.1</v>
      </c>
      <c r="G28" s="89">
        <v>25</v>
      </c>
    </row>
    <row r="29" spans="1:7" ht="15.75" x14ac:dyDescent="0.25">
      <c r="A29" s="54" t="s">
        <v>4</v>
      </c>
      <c r="B29" s="53" t="s">
        <v>89</v>
      </c>
      <c r="C29" s="53">
        <v>94</v>
      </c>
      <c r="D29" s="53">
        <v>94</v>
      </c>
      <c r="E29" s="53">
        <v>98</v>
      </c>
      <c r="F29" s="53">
        <v>44.1</v>
      </c>
      <c r="G29" s="89">
        <v>75</v>
      </c>
    </row>
    <row r="30" spans="1:7" ht="15.75" x14ac:dyDescent="0.25">
      <c r="A30" s="52" t="s">
        <v>17</v>
      </c>
      <c r="B30" s="53" t="s">
        <v>94</v>
      </c>
      <c r="C30" s="55">
        <v>93.5</v>
      </c>
      <c r="D30" s="55">
        <v>97</v>
      </c>
      <c r="E30" s="55">
        <v>97</v>
      </c>
      <c r="F30" s="55">
        <v>53.2</v>
      </c>
      <c r="G30" s="55" t="s">
        <v>145</v>
      </c>
    </row>
    <row r="31" spans="1:7" ht="31.5" x14ac:dyDescent="0.25">
      <c r="A31" s="52" t="s">
        <v>28</v>
      </c>
      <c r="B31" s="53" t="s">
        <v>94</v>
      </c>
      <c r="C31" s="53">
        <v>95</v>
      </c>
      <c r="D31" s="53">
        <v>97</v>
      </c>
      <c r="E31" s="53">
        <v>97</v>
      </c>
      <c r="F31" s="53">
        <v>71</v>
      </c>
      <c r="G31" s="89">
        <v>53</v>
      </c>
    </row>
    <row r="32" spans="1:7" ht="15.75" x14ac:dyDescent="0.25">
      <c r="A32" s="52" t="s">
        <v>19</v>
      </c>
      <c r="B32" s="53" t="s">
        <v>90</v>
      </c>
      <c r="C32" s="56">
        <v>86</v>
      </c>
      <c r="D32" s="53">
        <v>65</v>
      </c>
      <c r="E32" s="53">
        <v>96.7</v>
      </c>
      <c r="F32" s="53" t="s">
        <v>145</v>
      </c>
      <c r="G32" s="53" t="s">
        <v>145</v>
      </c>
    </row>
    <row r="33" spans="1:7" ht="15.75" x14ac:dyDescent="0.25">
      <c r="A33" s="52" t="s">
        <v>10</v>
      </c>
      <c r="B33" s="53" t="s">
        <v>93</v>
      </c>
      <c r="C33" s="53">
        <v>92.1</v>
      </c>
      <c r="D33" s="53">
        <v>30</v>
      </c>
      <c r="E33" s="53">
        <v>96.2</v>
      </c>
      <c r="F33" s="53">
        <v>70.5</v>
      </c>
      <c r="G33" s="89">
        <v>64.3</v>
      </c>
    </row>
    <row r="34" spans="1:7" ht="15.75" x14ac:dyDescent="0.25">
      <c r="A34" s="52" t="s">
        <v>53</v>
      </c>
      <c r="B34" s="53" t="s">
        <v>93</v>
      </c>
      <c r="C34" s="53">
        <v>30</v>
      </c>
      <c r="D34" s="53">
        <v>95</v>
      </c>
      <c r="E34" s="53">
        <v>96.2</v>
      </c>
      <c r="F34" s="53">
        <v>68.400000000000006</v>
      </c>
      <c r="G34" s="89">
        <v>69</v>
      </c>
    </row>
    <row r="35" spans="1:7" ht="15.75" x14ac:dyDescent="0.25">
      <c r="A35" s="52" t="s">
        <v>7</v>
      </c>
      <c r="B35" s="53" t="s">
        <v>91</v>
      </c>
      <c r="C35" s="53">
        <v>96</v>
      </c>
      <c r="D35" s="53">
        <v>96</v>
      </c>
      <c r="E35" s="53">
        <v>96</v>
      </c>
      <c r="F35" s="53">
        <v>56.2</v>
      </c>
      <c r="G35" s="53">
        <v>85.7</v>
      </c>
    </row>
    <row r="36" spans="1:7" ht="31.5" x14ac:dyDescent="0.25">
      <c r="A36" s="52" t="s">
        <v>24</v>
      </c>
      <c r="B36" s="53" t="s">
        <v>91</v>
      </c>
      <c r="C36" s="53">
        <v>95</v>
      </c>
      <c r="D36" s="53">
        <v>95</v>
      </c>
      <c r="E36" s="53">
        <v>96</v>
      </c>
      <c r="F36" s="185">
        <v>50.9</v>
      </c>
      <c r="G36" s="53">
        <v>100</v>
      </c>
    </row>
    <row r="37" spans="1:7" ht="15.75" x14ac:dyDescent="0.25">
      <c r="A37" s="52" t="s">
        <v>64</v>
      </c>
      <c r="B37" s="53" t="s">
        <v>96</v>
      </c>
      <c r="C37" s="53">
        <v>96</v>
      </c>
      <c r="D37" s="53">
        <v>96</v>
      </c>
      <c r="E37" s="53">
        <v>96</v>
      </c>
      <c r="F37" s="56">
        <v>60</v>
      </c>
      <c r="G37" s="56">
        <v>85</v>
      </c>
    </row>
    <row r="38" spans="1:7" ht="15.75" x14ac:dyDescent="0.25">
      <c r="A38" s="52" t="s">
        <v>75</v>
      </c>
      <c r="B38" s="53" t="s">
        <v>96</v>
      </c>
      <c r="C38" s="190">
        <v>95.8</v>
      </c>
      <c r="D38" s="190">
        <v>95.8</v>
      </c>
      <c r="E38" s="190">
        <v>95.9</v>
      </c>
      <c r="F38" s="190">
        <v>77.7</v>
      </c>
      <c r="G38" s="94">
        <v>40</v>
      </c>
    </row>
    <row r="39" spans="1:7" ht="15.75" x14ac:dyDescent="0.25">
      <c r="A39" s="52" t="s">
        <v>59</v>
      </c>
      <c r="B39" s="53" t="s">
        <v>93</v>
      </c>
      <c r="C39" s="56">
        <v>95</v>
      </c>
      <c r="D39" s="56">
        <v>95.3</v>
      </c>
      <c r="E39" s="56">
        <v>95.3</v>
      </c>
      <c r="F39" s="56">
        <v>44</v>
      </c>
      <c r="G39" s="53" t="s">
        <v>142</v>
      </c>
    </row>
    <row r="40" spans="1:7" ht="15.75" x14ac:dyDescent="0.25">
      <c r="A40" s="52" t="s">
        <v>72</v>
      </c>
      <c r="B40" s="53" t="s">
        <v>89</v>
      </c>
      <c r="C40" s="53">
        <v>92.3</v>
      </c>
      <c r="D40" s="53">
        <v>95.2</v>
      </c>
      <c r="E40" s="53">
        <v>95.2</v>
      </c>
      <c r="F40" s="53">
        <v>39</v>
      </c>
      <c r="G40" s="89">
        <v>60</v>
      </c>
    </row>
    <row r="41" spans="1:7" ht="15.75" x14ac:dyDescent="0.25">
      <c r="A41" s="52" t="s">
        <v>69</v>
      </c>
      <c r="B41" s="53" t="s">
        <v>93</v>
      </c>
      <c r="C41" s="53">
        <v>93.3</v>
      </c>
      <c r="D41" s="53">
        <v>95</v>
      </c>
      <c r="E41" s="53">
        <v>95</v>
      </c>
      <c r="F41" s="189">
        <v>54.5</v>
      </c>
      <c r="G41" s="189">
        <v>59.8</v>
      </c>
    </row>
    <row r="42" spans="1:7" ht="15.75" x14ac:dyDescent="0.25">
      <c r="A42" s="52" t="s">
        <v>73</v>
      </c>
      <c r="B42" s="53" t="s">
        <v>93</v>
      </c>
      <c r="C42" s="72">
        <v>94</v>
      </c>
      <c r="D42" s="72">
        <v>94</v>
      </c>
      <c r="E42" s="72">
        <v>95</v>
      </c>
      <c r="F42" s="72">
        <v>58</v>
      </c>
      <c r="G42" s="72">
        <v>56</v>
      </c>
    </row>
    <row r="43" spans="1:7" ht="15.75" x14ac:dyDescent="0.25">
      <c r="A43" s="52" t="s">
        <v>81</v>
      </c>
      <c r="B43" s="53" t="s">
        <v>96</v>
      </c>
      <c r="C43" s="72">
        <v>94.2</v>
      </c>
      <c r="D43" s="72">
        <v>94.3</v>
      </c>
      <c r="E43" s="72">
        <v>94.4</v>
      </c>
      <c r="F43" s="72">
        <v>48.93</v>
      </c>
      <c r="G43" s="72">
        <v>57.1</v>
      </c>
    </row>
    <row r="44" spans="1:7" ht="15.75" x14ac:dyDescent="0.25">
      <c r="A44" s="52" t="s">
        <v>68</v>
      </c>
      <c r="B44" s="53" t="s">
        <v>94</v>
      </c>
      <c r="C44" s="65">
        <v>92.3</v>
      </c>
      <c r="D44" s="65">
        <v>93.8</v>
      </c>
      <c r="E44" s="65">
        <v>93.8</v>
      </c>
      <c r="F44" s="65">
        <v>57.4</v>
      </c>
      <c r="G44" s="65">
        <v>86.76</v>
      </c>
    </row>
    <row r="45" spans="1:7" ht="15.75" x14ac:dyDescent="0.25">
      <c r="A45" s="52" t="s">
        <v>58</v>
      </c>
      <c r="B45" s="53" t="s">
        <v>88</v>
      </c>
      <c r="C45" s="72">
        <v>93.1</v>
      </c>
      <c r="D45" s="72">
        <v>93.2</v>
      </c>
      <c r="E45" s="72">
        <v>93.2</v>
      </c>
      <c r="F45" s="72">
        <v>46.7</v>
      </c>
      <c r="G45" s="94">
        <v>48.1</v>
      </c>
    </row>
    <row r="46" spans="1:7" ht="15.75" x14ac:dyDescent="0.25">
      <c r="A46" s="52" t="s">
        <v>16</v>
      </c>
      <c r="B46" s="53" t="s">
        <v>93</v>
      </c>
      <c r="C46" s="53">
        <v>92.2</v>
      </c>
      <c r="D46" s="53">
        <v>92.3</v>
      </c>
      <c r="E46" s="53">
        <v>92.3</v>
      </c>
      <c r="F46" s="53">
        <v>80.900000000000006</v>
      </c>
      <c r="G46" s="53">
        <v>94.2</v>
      </c>
    </row>
    <row r="47" spans="1:7" ht="15.75" x14ac:dyDescent="0.25">
      <c r="A47" s="52" t="s">
        <v>55</v>
      </c>
      <c r="B47" s="53" t="s">
        <v>92</v>
      </c>
      <c r="C47" s="55">
        <v>91</v>
      </c>
      <c r="D47" s="55">
        <v>92</v>
      </c>
      <c r="E47" s="55">
        <v>92</v>
      </c>
      <c r="F47" s="66">
        <v>49.366666666666667</v>
      </c>
      <c r="G47" s="66">
        <v>63.7</v>
      </c>
    </row>
    <row r="48" spans="1:7" ht="15.75" x14ac:dyDescent="0.25">
      <c r="A48" s="52" t="s">
        <v>22</v>
      </c>
      <c r="B48" s="53" t="s">
        <v>89</v>
      </c>
      <c r="C48" s="53">
        <v>90.7</v>
      </c>
      <c r="D48" s="53">
        <v>29</v>
      </c>
      <c r="E48" s="53">
        <v>91.2</v>
      </c>
      <c r="F48" s="53" t="s">
        <v>145</v>
      </c>
      <c r="G48" s="53" t="s">
        <v>145</v>
      </c>
    </row>
    <row r="49" spans="1:7" ht="31.5" x14ac:dyDescent="0.25">
      <c r="A49" s="52" t="s">
        <v>86</v>
      </c>
      <c r="B49" s="53" t="s">
        <v>96</v>
      </c>
      <c r="C49" s="72">
        <v>85</v>
      </c>
      <c r="D49" s="72">
        <v>85.4</v>
      </c>
      <c r="E49" s="72">
        <v>88.8</v>
      </c>
      <c r="F49" s="72">
        <v>48</v>
      </c>
      <c r="G49" s="94">
        <v>100</v>
      </c>
    </row>
    <row r="50" spans="1:7" ht="15.75" x14ac:dyDescent="0.25">
      <c r="A50" s="52" t="s">
        <v>78</v>
      </c>
      <c r="B50" s="53" t="s">
        <v>90</v>
      </c>
      <c r="C50" s="72">
        <v>87.5</v>
      </c>
      <c r="D50" s="72">
        <v>83</v>
      </c>
      <c r="E50" s="72">
        <v>88.23</v>
      </c>
      <c r="F50" s="72">
        <v>35</v>
      </c>
      <c r="G50" s="94">
        <v>60</v>
      </c>
    </row>
    <row r="51" spans="1:7" ht="15.75" x14ac:dyDescent="0.25">
      <c r="A51" s="52" t="s">
        <v>39</v>
      </c>
      <c r="B51" s="53" t="s">
        <v>91</v>
      </c>
      <c r="C51" s="53">
        <v>100</v>
      </c>
      <c r="D51" s="53">
        <v>87.8</v>
      </c>
      <c r="E51" s="53">
        <v>87.8</v>
      </c>
      <c r="F51" s="74">
        <v>58</v>
      </c>
      <c r="G51" s="93">
        <v>63.4</v>
      </c>
    </row>
    <row r="52" spans="1:7" ht="15.75" x14ac:dyDescent="0.25">
      <c r="A52" s="52" t="s">
        <v>34</v>
      </c>
      <c r="B52" s="53" t="s">
        <v>88</v>
      </c>
      <c r="C52" s="53">
        <v>83</v>
      </c>
      <c r="D52" s="53">
        <v>85</v>
      </c>
      <c r="E52" s="53">
        <v>86.5</v>
      </c>
      <c r="F52" s="53">
        <v>82.53</v>
      </c>
      <c r="G52" s="89">
        <v>74.56</v>
      </c>
    </row>
    <row r="53" spans="1:7" ht="15.75" x14ac:dyDescent="0.25">
      <c r="A53" s="52" t="s">
        <v>63</v>
      </c>
      <c r="B53" s="53" t="s">
        <v>90</v>
      </c>
      <c r="C53" s="53">
        <v>86.4</v>
      </c>
      <c r="D53" s="53">
        <v>60</v>
      </c>
      <c r="E53" s="53">
        <v>86.4</v>
      </c>
      <c r="F53" s="53" t="s">
        <v>142</v>
      </c>
      <c r="G53" s="53" t="s">
        <v>142</v>
      </c>
    </row>
    <row r="54" spans="1:7" ht="15.75" x14ac:dyDescent="0.25">
      <c r="A54" s="52" t="s">
        <v>32</v>
      </c>
      <c r="B54" s="53" t="s">
        <v>91</v>
      </c>
      <c r="C54" s="53">
        <f>87.9</f>
        <v>87.9</v>
      </c>
      <c r="D54" s="53">
        <f>87.9</f>
        <v>87.9</v>
      </c>
      <c r="E54" s="53">
        <v>85.8</v>
      </c>
      <c r="F54" s="74">
        <f>(41.38+34.65+43.42)/3</f>
        <v>39.81666666666667</v>
      </c>
      <c r="G54" s="89">
        <v>88.9</v>
      </c>
    </row>
    <row r="55" spans="1:7" ht="31.5" x14ac:dyDescent="0.25">
      <c r="A55" s="52" t="s">
        <v>18</v>
      </c>
      <c r="B55" s="53" t="s">
        <v>90</v>
      </c>
      <c r="C55" s="53">
        <v>81.8</v>
      </c>
      <c r="D55" s="53">
        <v>80</v>
      </c>
      <c r="E55" s="53">
        <v>84.6</v>
      </c>
      <c r="F55" s="53">
        <v>38.1</v>
      </c>
      <c r="G55" s="89">
        <v>46</v>
      </c>
    </row>
    <row r="56" spans="1:7" ht="15.75" x14ac:dyDescent="0.25">
      <c r="A56" s="52" t="s">
        <v>26</v>
      </c>
      <c r="B56" s="53" t="s">
        <v>93</v>
      </c>
      <c r="C56" s="70">
        <v>76</v>
      </c>
      <c r="D56" s="70">
        <v>77</v>
      </c>
      <c r="E56" s="70">
        <v>84</v>
      </c>
      <c r="F56" s="70">
        <v>58.2</v>
      </c>
      <c r="G56" s="87">
        <v>100</v>
      </c>
    </row>
    <row r="57" spans="1:7" ht="15.75" x14ac:dyDescent="0.25">
      <c r="A57" s="52" t="s">
        <v>11</v>
      </c>
      <c r="B57" s="53" t="s">
        <v>93</v>
      </c>
      <c r="C57" s="92">
        <v>83</v>
      </c>
      <c r="D57" s="92">
        <v>83</v>
      </c>
      <c r="E57" s="92">
        <v>83.3</v>
      </c>
      <c r="F57" s="92">
        <v>23.4</v>
      </c>
      <c r="G57" s="53"/>
    </row>
    <row r="58" spans="1:7" ht="15.75" x14ac:dyDescent="0.25">
      <c r="A58" s="52" t="s">
        <v>77</v>
      </c>
      <c r="B58" s="53" t="s">
        <v>92</v>
      </c>
      <c r="C58" s="72">
        <v>80</v>
      </c>
      <c r="D58" s="72">
        <v>83</v>
      </c>
      <c r="E58" s="72">
        <v>83</v>
      </c>
      <c r="F58" s="72">
        <v>47</v>
      </c>
      <c r="G58" s="72">
        <v>46</v>
      </c>
    </row>
    <row r="59" spans="1:7" ht="15.75" x14ac:dyDescent="0.25">
      <c r="A59" s="52" t="s">
        <v>71</v>
      </c>
      <c r="B59" s="53" t="s">
        <v>93</v>
      </c>
      <c r="C59" s="53">
        <v>20</v>
      </c>
      <c r="D59" s="53">
        <v>25</v>
      </c>
      <c r="E59" s="53">
        <v>82.8</v>
      </c>
      <c r="F59" s="53">
        <v>34</v>
      </c>
      <c r="G59" s="53">
        <v>68</v>
      </c>
    </row>
    <row r="60" spans="1:7" ht="15.75" x14ac:dyDescent="0.25">
      <c r="A60" s="52" t="s">
        <v>43</v>
      </c>
      <c r="B60" s="53" t="s">
        <v>92</v>
      </c>
      <c r="C60" s="92">
        <v>68.400000000000006</v>
      </c>
      <c r="D60" s="92">
        <v>27.2</v>
      </c>
      <c r="E60" s="92">
        <v>82.2</v>
      </c>
      <c r="F60" s="92">
        <v>62.4</v>
      </c>
      <c r="G60" s="92">
        <v>60</v>
      </c>
    </row>
    <row r="61" spans="1:7" ht="15.75" x14ac:dyDescent="0.25">
      <c r="A61" s="52" t="s">
        <v>54</v>
      </c>
      <c r="B61" s="53" t="s">
        <v>92</v>
      </c>
      <c r="C61" s="70">
        <v>98</v>
      </c>
      <c r="D61" s="53">
        <v>75</v>
      </c>
      <c r="E61" s="53">
        <v>80.900000000000006</v>
      </c>
      <c r="F61" s="92">
        <v>64.2</v>
      </c>
      <c r="G61" s="53">
        <v>80.3</v>
      </c>
    </row>
    <row r="62" spans="1:7" ht="31.5" x14ac:dyDescent="0.25">
      <c r="A62" s="52" t="s">
        <v>23</v>
      </c>
      <c r="B62" s="53" t="s">
        <v>94</v>
      </c>
      <c r="C62" s="53">
        <v>73.5</v>
      </c>
      <c r="D62" s="53">
        <v>75</v>
      </c>
      <c r="E62" s="53">
        <v>80</v>
      </c>
      <c r="F62" s="72">
        <v>70.900000000000006</v>
      </c>
      <c r="G62" s="72">
        <v>83</v>
      </c>
    </row>
    <row r="63" spans="1:7" ht="15.75" x14ac:dyDescent="0.25">
      <c r="A63" s="52" t="s">
        <v>51</v>
      </c>
      <c r="B63" s="53" t="s">
        <v>89</v>
      </c>
      <c r="C63" s="70">
        <v>75.400000000000006</v>
      </c>
      <c r="D63" s="70">
        <v>75.400000000000006</v>
      </c>
      <c r="E63" s="87">
        <v>75.400000000000006</v>
      </c>
      <c r="F63" s="63">
        <v>42.3</v>
      </c>
      <c r="G63" s="63">
        <v>48.8</v>
      </c>
    </row>
    <row r="64" spans="1:7" ht="47.25" x14ac:dyDescent="0.25">
      <c r="A64" s="52" t="s">
        <v>80</v>
      </c>
      <c r="B64" s="53" t="s">
        <v>96</v>
      </c>
      <c r="C64" s="72">
        <v>75.2</v>
      </c>
      <c r="D64" s="72">
        <v>51</v>
      </c>
      <c r="E64" s="72">
        <v>75.2</v>
      </c>
      <c r="F64" s="101">
        <v>24.100000000000005</v>
      </c>
      <c r="G64" s="101"/>
    </row>
    <row r="65" spans="1:7" ht="15.75" x14ac:dyDescent="0.25">
      <c r="A65" s="52" t="s">
        <v>62</v>
      </c>
      <c r="B65" s="53" t="s">
        <v>92</v>
      </c>
      <c r="C65" s="53">
        <v>75</v>
      </c>
      <c r="D65" s="53">
        <v>29.5</v>
      </c>
      <c r="E65" s="53">
        <v>75</v>
      </c>
      <c r="F65" s="53">
        <v>24.6</v>
      </c>
      <c r="G65" s="53">
        <v>36.4</v>
      </c>
    </row>
    <row r="66" spans="1:7" ht="31.5" x14ac:dyDescent="0.25">
      <c r="A66" s="52" t="s">
        <v>85</v>
      </c>
      <c r="B66" s="53" t="s">
        <v>90</v>
      </c>
      <c r="C66" s="72">
        <v>20</v>
      </c>
      <c r="D66" s="72">
        <v>25</v>
      </c>
      <c r="E66" s="72">
        <v>75</v>
      </c>
      <c r="F66" s="101">
        <v>44.8</v>
      </c>
      <c r="G66" s="101">
        <v>41.3</v>
      </c>
    </row>
    <row r="67" spans="1:7" ht="24.75" customHeight="1" x14ac:dyDescent="0.25">
      <c r="A67" s="52" t="s">
        <v>70</v>
      </c>
      <c r="B67" s="53" t="s">
        <v>92</v>
      </c>
      <c r="C67" s="53">
        <v>71.8</v>
      </c>
      <c r="D67" s="53">
        <v>71.900000000000006</v>
      </c>
      <c r="E67" s="53">
        <v>72</v>
      </c>
      <c r="F67" s="53">
        <v>81</v>
      </c>
      <c r="G67" s="53">
        <v>99</v>
      </c>
    </row>
    <row r="68" spans="1:7" ht="15.75" x14ac:dyDescent="0.25">
      <c r="A68" s="52" t="s">
        <v>48</v>
      </c>
      <c r="B68" s="53" t="s">
        <v>92</v>
      </c>
      <c r="C68" s="92">
        <v>63.5</v>
      </c>
      <c r="D68" s="53">
        <v>63.5</v>
      </c>
      <c r="E68" s="53">
        <v>63.6</v>
      </c>
      <c r="F68" s="53">
        <v>43.5</v>
      </c>
      <c r="G68" s="53">
        <v>76</v>
      </c>
    </row>
    <row r="69" spans="1:7" ht="15.75" x14ac:dyDescent="0.25">
      <c r="A69" s="52" t="s">
        <v>87</v>
      </c>
      <c r="B69" s="53" t="s">
        <v>93</v>
      </c>
      <c r="C69" s="72">
        <v>62.9</v>
      </c>
      <c r="D69" s="72">
        <v>62.9</v>
      </c>
      <c r="E69" s="72">
        <v>62.9</v>
      </c>
      <c r="F69" s="72">
        <v>61</v>
      </c>
      <c r="G69" s="72">
        <v>88.9</v>
      </c>
    </row>
    <row r="70" spans="1:7" ht="15.75" x14ac:dyDescent="0.25">
      <c r="A70" s="52" t="s">
        <v>38</v>
      </c>
      <c r="B70" s="53" t="s">
        <v>93</v>
      </c>
      <c r="C70" s="56">
        <v>52</v>
      </c>
      <c r="D70" s="56">
        <v>55</v>
      </c>
      <c r="E70" s="56">
        <v>59</v>
      </c>
      <c r="F70" s="56">
        <v>26.5</v>
      </c>
      <c r="G70" s="89">
        <v>60.5</v>
      </c>
    </row>
    <row r="71" spans="1:7" ht="15.75" x14ac:dyDescent="0.25">
      <c r="A71" s="52" t="s">
        <v>29</v>
      </c>
      <c r="B71" s="53" t="s">
        <v>91</v>
      </c>
      <c r="C71" s="53">
        <v>57.4</v>
      </c>
      <c r="D71" s="53">
        <v>57.6</v>
      </c>
      <c r="E71" s="53">
        <v>57.7</v>
      </c>
      <c r="F71" s="53" t="s">
        <v>141</v>
      </c>
      <c r="G71" s="53" t="s">
        <v>141</v>
      </c>
    </row>
    <row r="72" spans="1:7" ht="15.75" x14ac:dyDescent="0.25">
      <c r="A72" s="52" t="s">
        <v>40</v>
      </c>
      <c r="B72" s="53" t="s">
        <v>93</v>
      </c>
      <c r="C72" s="53">
        <v>59.4</v>
      </c>
      <c r="D72" s="53">
        <v>59.7</v>
      </c>
      <c r="E72" s="53">
        <v>54.25</v>
      </c>
      <c r="F72" s="53">
        <v>36.4</v>
      </c>
      <c r="G72" s="53" t="s">
        <v>145</v>
      </c>
    </row>
    <row r="73" spans="1:7" ht="15.75" x14ac:dyDescent="0.25">
      <c r="A73" s="52" t="s">
        <v>33</v>
      </c>
      <c r="B73" s="53" t="s">
        <v>93</v>
      </c>
      <c r="C73" s="53">
        <v>58.9</v>
      </c>
      <c r="D73" s="53">
        <v>59</v>
      </c>
      <c r="E73" s="53">
        <v>52.6</v>
      </c>
      <c r="F73" s="53">
        <v>54.1</v>
      </c>
      <c r="G73" s="53">
        <v>82.5</v>
      </c>
    </row>
    <row r="74" spans="1:7" ht="15.75" x14ac:dyDescent="0.25">
      <c r="A74" s="52" t="s">
        <v>67</v>
      </c>
      <c r="B74" s="53" t="s">
        <v>93</v>
      </c>
      <c r="C74" s="88">
        <v>45</v>
      </c>
      <c r="D74" s="53">
        <v>50</v>
      </c>
      <c r="E74" s="53">
        <v>52</v>
      </c>
      <c r="F74" s="53">
        <v>38.700000000000003</v>
      </c>
      <c r="G74" s="53" t="s">
        <v>142</v>
      </c>
    </row>
    <row r="75" spans="1:7" ht="15.75" x14ac:dyDescent="0.25">
      <c r="A75" s="52" t="s">
        <v>13</v>
      </c>
      <c r="B75" s="53" t="s">
        <v>93</v>
      </c>
      <c r="C75" s="53">
        <v>50</v>
      </c>
      <c r="D75" s="70">
        <v>50</v>
      </c>
      <c r="E75" s="70">
        <v>50</v>
      </c>
      <c r="F75" s="70">
        <v>38.4</v>
      </c>
      <c r="G75" s="70">
        <v>69.2</v>
      </c>
    </row>
    <row r="76" spans="1:7" ht="15.75" x14ac:dyDescent="0.25">
      <c r="A76" s="52" t="s">
        <v>21</v>
      </c>
      <c r="B76" s="53" t="s">
        <v>94</v>
      </c>
      <c r="C76" s="53">
        <v>50</v>
      </c>
      <c r="D76" s="53">
        <v>52</v>
      </c>
      <c r="E76" s="53">
        <v>50</v>
      </c>
      <c r="F76" s="53">
        <v>28.89</v>
      </c>
      <c r="G76" s="53" t="s">
        <v>145</v>
      </c>
    </row>
    <row r="77" spans="1:7" ht="15.75" x14ac:dyDescent="0.25">
      <c r="A77" s="52" t="s">
        <v>31</v>
      </c>
      <c r="B77" s="53" t="s">
        <v>92</v>
      </c>
      <c r="C77" s="53">
        <v>40</v>
      </c>
      <c r="D77" s="53">
        <v>39</v>
      </c>
      <c r="E77" s="53">
        <v>40</v>
      </c>
      <c r="F77" s="92">
        <v>42.9</v>
      </c>
      <c r="G77" s="92">
        <v>48.2</v>
      </c>
    </row>
    <row r="78" spans="1:7" ht="15.75" x14ac:dyDescent="0.25">
      <c r="A78" s="52" t="s">
        <v>45</v>
      </c>
      <c r="B78" s="53" t="s">
        <v>93</v>
      </c>
      <c r="C78" s="63">
        <v>41.7</v>
      </c>
      <c r="D78" s="63">
        <v>39</v>
      </c>
      <c r="E78" s="63">
        <v>39.08</v>
      </c>
      <c r="F78" s="53">
        <v>62</v>
      </c>
      <c r="G78" s="89">
        <v>57</v>
      </c>
    </row>
    <row r="79" spans="1:7" ht="15.75" x14ac:dyDescent="0.25">
      <c r="A79" s="52" t="s">
        <v>82</v>
      </c>
      <c r="B79" s="53" t="s">
        <v>94</v>
      </c>
      <c r="C79" s="72">
        <v>36</v>
      </c>
      <c r="D79" s="72">
        <v>36</v>
      </c>
      <c r="E79" s="72">
        <v>38</v>
      </c>
      <c r="F79" s="72"/>
      <c r="G79" s="72"/>
    </row>
    <row r="80" spans="1:7" ht="15.75" x14ac:dyDescent="0.25">
      <c r="A80" s="52" t="s">
        <v>57</v>
      </c>
      <c r="B80" s="53" t="s">
        <v>91</v>
      </c>
      <c r="C80" s="90">
        <v>33</v>
      </c>
      <c r="D80" s="90">
        <v>34</v>
      </c>
      <c r="E80" s="90">
        <v>33</v>
      </c>
      <c r="F80" s="157">
        <v>50.3</v>
      </c>
      <c r="G80" s="53" t="s">
        <v>142</v>
      </c>
    </row>
    <row r="81" spans="1:7" ht="15.75" x14ac:dyDescent="0.25">
      <c r="A81" s="52" t="s">
        <v>14</v>
      </c>
      <c r="B81" s="53" t="s">
        <v>88</v>
      </c>
      <c r="C81" s="53">
        <v>30.1</v>
      </c>
      <c r="D81" s="53">
        <v>30.7</v>
      </c>
      <c r="E81" s="53">
        <v>30.9</v>
      </c>
      <c r="F81" s="53">
        <v>55.5</v>
      </c>
      <c r="G81" s="89">
        <v>92.8</v>
      </c>
    </row>
    <row r="82" spans="1:7" ht="31.5" x14ac:dyDescent="0.25">
      <c r="A82" s="52" t="s">
        <v>9</v>
      </c>
      <c r="B82" s="53" t="s">
        <v>92</v>
      </c>
      <c r="C82" s="70">
        <v>30</v>
      </c>
      <c r="D82" s="70">
        <v>30</v>
      </c>
      <c r="E82" s="70">
        <v>30</v>
      </c>
      <c r="F82" s="72">
        <v>68.2</v>
      </c>
      <c r="G82" s="72">
        <v>65.7</v>
      </c>
    </row>
    <row r="83" spans="1:7" ht="15.75" x14ac:dyDescent="0.25">
      <c r="A83" s="52" t="s">
        <v>15</v>
      </c>
      <c r="B83" s="53" t="s">
        <v>91</v>
      </c>
      <c r="C83" s="53">
        <v>25</v>
      </c>
      <c r="D83" s="53">
        <v>28</v>
      </c>
      <c r="E83" s="53">
        <v>28</v>
      </c>
      <c r="F83" s="70">
        <v>39</v>
      </c>
      <c r="G83" s="53">
        <v>76.12</v>
      </c>
    </row>
    <row r="84" spans="1:7" ht="15.75" x14ac:dyDescent="0.25">
      <c r="A84" s="52" t="s">
        <v>30</v>
      </c>
      <c r="B84" s="53" t="s">
        <v>89</v>
      </c>
      <c r="C84" s="53">
        <v>26.2</v>
      </c>
      <c r="D84" s="53">
        <v>26.5</v>
      </c>
      <c r="E84" s="53">
        <v>22.4</v>
      </c>
      <c r="F84" s="53">
        <v>80.099999999999994</v>
      </c>
      <c r="G84" s="89">
        <v>79.2</v>
      </c>
    </row>
    <row r="85" spans="1:7" ht="31.5" x14ac:dyDescent="0.25">
      <c r="A85" s="52" t="s">
        <v>66</v>
      </c>
      <c r="B85" s="53" t="s">
        <v>94</v>
      </c>
      <c r="C85" s="56">
        <v>17.399999999999999</v>
      </c>
      <c r="D85" s="56">
        <v>22</v>
      </c>
      <c r="E85" s="56">
        <v>22</v>
      </c>
      <c r="F85" s="53">
        <v>40.380000000000003</v>
      </c>
      <c r="G85" s="53">
        <v>76.16</v>
      </c>
    </row>
    <row r="86" spans="1:7" ht="15.75" x14ac:dyDescent="0.25">
      <c r="A86" s="52" t="s">
        <v>74</v>
      </c>
      <c r="B86" s="53" t="s">
        <v>89</v>
      </c>
      <c r="C86" s="72">
        <v>12</v>
      </c>
      <c r="D86" s="72">
        <v>20</v>
      </c>
      <c r="E86" s="72">
        <v>22</v>
      </c>
      <c r="F86" s="72" t="s">
        <v>142</v>
      </c>
      <c r="G86" s="72" t="s">
        <v>142</v>
      </c>
    </row>
    <row r="87" spans="1:7" ht="31.5" x14ac:dyDescent="0.25">
      <c r="A87" s="52" t="s">
        <v>47</v>
      </c>
      <c r="B87" s="53" t="s">
        <v>91</v>
      </c>
      <c r="C87" s="53">
        <v>2.7</v>
      </c>
      <c r="D87" s="53">
        <v>20</v>
      </c>
      <c r="E87" s="53"/>
      <c r="F87" s="56">
        <f>29+31+47/3</f>
        <v>75.666666666666671</v>
      </c>
      <c r="G87" s="89">
        <v>50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63" r:id="rId1" display="http://mszhk.omskportal.ru/oiv/mszhk/etc/Razvitiye-konkurentsii/2/2020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pane ySplit="1" topLeftCell="A83" activePane="bottomLeft" state="frozen"/>
      <selection pane="bottomLeft" activeCell="F88" sqref="F88"/>
    </sheetView>
  </sheetViews>
  <sheetFormatPr defaultColWidth="9.140625" defaultRowHeight="15" x14ac:dyDescent="0.25"/>
  <cols>
    <col min="1" max="1" width="27.42578125" style="102" customWidth="1"/>
    <col min="2" max="2" width="8.42578125" style="108" customWidth="1"/>
    <col min="3" max="3" width="9.140625" style="102"/>
    <col min="4" max="4" width="13.85546875" style="102" customWidth="1"/>
    <col min="5" max="5" width="17" style="102" customWidth="1"/>
    <col min="6" max="6" width="22.42578125" style="102" customWidth="1"/>
    <col min="7" max="7" width="12.7109375" style="102" customWidth="1"/>
    <col min="8" max="16384" width="9.140625" style="102"/>
  </cols>
  <sheetData>
    <row r="1" spans="1:7" ht="64.5" customHeight="1" x14ac:dyDescent="0.25">
      <c r="A1" s="214" t="s">
        <v>112</v>
      </c>
      <c r="B1" s="214"/>
      <c r="C1" s="214"/>
      <c r="D1" s="214"/>
      <c r="E1" s="214"/>
      <c r="F1" s="214"/>
      <c r="G1" s="214"/>
    </row>
    <row r="2" spans="1:7" s="109" customFormat="1" ht="180" x14ac:dyDescent="0.25">
      <c r="A2" s="10" t="s">
        <v>1</v>
      </c>
      <c r="B2" s="10" t="s">
        <v>2</v>
      </c>
      <c r="C2" s="9" t="s">
        <v>134</v>
      </c>
      <c r="D2" s="9" t="s">
        <v>135</v>
      </c>
      <c r="E2" s="9" t="s">
        <v>136</v>
      </c>
      <c r="F2" s="9" t="s">
        <v>137</v>
      </c>
      <c r="G2" s="9" t="s">
        <v>138</v>
      </c>
    </row>
    <row r="3" spans="1:7" ht="15.75" x14ac:dyDescent="0.25">
      <c r="A3" s="52" t="s">
        <v>25</v>
      </c>
      <c r="B3" s="53" t="s">
        <v>88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31.5" x14ac:dyDescent="0.25">
      <c r="A4" s="52" t="s">
        <v>66</v>
      </c>
      <c r="B4" s="53" t="s">
        <v>94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52" t="s">
        <v>78</v>
      </c>
      <c r="B5" s="53" t="s">
        <v>90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15.75" x14ac:dyDescent="0.25">
      <c r="A6" s="52" t="s">
        <v>83</v>
      </c>
      <c r="B6" s="53" t="s">
        <v>92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52" t="s">
        <v>3</v>
      </c>
      <c r="B7" s="53" t="s">
        <v>88</v>
      </c>
      <c r="C7" s="53">
        <v>100</v>
      </c>
      <c r="D7" s="53">
        <v>100</v>
      </c>
      <c r="E7" s="53">
        <v>100</v>
      </c>
      <c r="F7" s="63">
        <v>56</v>
      </c>
      <c r="G7" s="63">
        <v>61</v>
      </c>
    </row>
    <row r="8" spans="1:7" ht="15.75" x14ac:dyDescent="0.25">
      <c r="A8" s="210" t="s">
        <v>4</v>
      </c>
      <c r="B8" s="53" t="s">
        <v>89</v>
      </c>
      <c r="C8" s="53">
        <v>100</v>
      </c>
      <c r="D8" s="53">
        <v>100</v>
      </c>
      <c r="E8" s="53">
        <v>100</v>
      </c>
      <c r="F8" s="53">
        <v>55.7</v>
      </c>
      <c r="G8" s="89">
        <v>72.2</v>
      </c>
    </row>
    <row r="9" spans="1:7" ht="15.75" customHeight="1" x14ac:dyDescent="0.25">
      <c r="A9" s="52" t="s">
        <v>5</v>
      </c>
      <c r="B9" s="53" t="s">
        <v>89</v>
      </c>
      <c r="C9" s="53">
        <v>100</v>
      </c>
      <c r="D9" s="53">
        <v>100</v>
      </c>
      <c r="E9" s="53">
        <v>100</v>
      </c>
      <c r="F9" s="53">
        <v>45</v>
      </c>
      <c r="G9" s="53">
        <v>69.3</v>
      </c>
    </row>
    <row r="10" spans="1:7" ht="15.75" x14ac:dyDescent="0.25">
      <c r="A10" s="209" t="s">
        <v>6</v>
      </c>
      <c r="B10" s="53" t="s">
        <v>90</v>
      </c>
      <c r="C10" s="53">
        <v>100</v>
      </c>
      <c r="D10" s="53">
        <v>100</v>
      </c>
      <c r="E10" s="53">
        <v>100</v>
      </c>
      <c r="F10" s="53">
        <v>47.4</v>
      </c>
      <c r="G10" s="89">
        <v>46.8</v>
      </c>
    </row>
    <row r="11" spans="1:7" ht="15.75" x14ac:dyDescent="0.25">
      <c r="A11" s="52" t="s">
        <v>8</v>
      </c>
      <c r="B11" s="53" t="s">
        <v>88</v>
      </c>
      <c r="C11" s="53">
        <v>100</v>
      </c>
      <c r="D11" s="53">
        <v>98</v>
      </c>
      <c r="E11" s="53">
        <v>100</v>
      </c>
      <c r="F11" s="63">
        <v>44.6</v>
      </c>
      <c r="G11" s="63">
        <v>34.5</v>
      </c>
    </row>
    <row r="12" spans="1:7" ht="18.75" customHeight="1" x14ac:dyDescent="0.25">
      <c r="A12" s="52" t="s">
        <v>9</v>
      </c>
      <c r="B12" s="53" t="s">
        <v>92</v>
      </c>
      <c r="C12" s="70">
        <v>100</v>
      </c>
      <c r="D12" s="70">
        <v>100</v>
      </c>
      <c r="E12" s="70">
        <v>100</v>
      </c>
      <c r="F12" s="72">
        <v>74.5</v>
      </c>
      <c r="G12" s="72">
        <v>70</v>
      </c>
    </row>
    <row r="13" spans="1:7" ht="15.75" x14ac:dyDescent="0.25">
      <c r="A13" s="52" t="s">
        <v>10</v>
      </c>
      <c r="B13" s="53" t="s">
        <v>93</v>
      </c>
      <c r="C13" s="53">
        <v>100</v>
      </c>
      <c r="D13" s="53">
        <v>100</v>
      </c>
      <c r="E13" s="53">
        <v>100</v>
      </c>
      <c r="F13" s="53">
        <v>71.599999999999994</v>
      </c>
      <c r="G13" s="89">
        <v>70</v>
      </c>
    </row>
    <row r="14" spans="1:7" ht="15.75" x14ac:dyDescent="0.25">
      <c r="A14" s="52" t="s">
        <v>11</v>
      </c>
      <c r="B14" s="53" t="s">
        <v>93</v>
      </c>
      <c r="C14" s="92">
        <v>100</v>
      </c>
      <c r="D14" s="92">
        <v>100</v>
      </c>
      <c r="E14" s="92">
        <v>100</v>
      </c>
      <c r="F14" s="92">
        <v>47.6</v>
      </c>
      <c r="G14" s="53" t="s">
        <v>145</v>
      </c>
    </row>
    <row r="15" spans="1:7" ht="31.5" x14ac:dyDescent="0.25">
      <c r="A15" s="52" t="s">
        <v>12</v>
      </c>
      <c r="B15" s="53" t="s">
        <v>90</v>
      </c>
      <c r="C15" s="56">
        <v>100</v>
      </c>
      <c r="D15" s="56">
        <v>100</v>
      </c>
      <c r="E15" s="80">
        <v>100</v>
      </c>
      <c r="F15" s="53">
        <v>34.9</v>
      </c>
      <c r="G15" s="53" t="s">
        <v>144</v>
      </c>
    </row>
    <row r="16" spans="1:7" ht="15.75" x14ac:dyDescent="0.25">
      <c r="A16" s="52" t="s">
        <v>13</v>
      </c>
      <c r="B16" s="53" t="s">
        <v>93</v>
      </c>
      <c r="C16" s="53">
        <v>100</v>
      </c>
      <c r="D16" s="53">
        <v>100</v>
      </c>
      <c r="E16" s="53">
        <v>100</v>
      </c>
      <c r="F16" s="70">
        <v>47.1</v>
      </c>
      <c r="G16" s="70">
        <v>55.6</v>
      </c>
    </row>
    <row r="17" spans="1:7" ht="15.75" x14ac:dyDescent="0.25">
      <c r="A17" s="52" t="s">
        <v>14</v>
      </c>
      <c r="B17" s="53" t="s">
        <v>88</v>
      </c>
      <c r="C17" s="53">
        <v>100</v>
      </c>
      <c r="D17" s="53">
        <v>100</v>
      </c>
      <c r="E17" s="53">
        <v>100</v>
      </c>
      <c r="F17" s="53">
        <v>59.7</v>
      </c>
      <c r="G17" s="89">
        <v>66.599999999999994</v>
      </c>
    </row>
    <row r="18" spans="1:7" ht="15.75" x14ac:dyDescent="0.25">
      <c r="A18" s="52" t="s">
        <v>15</v>
      </c>
      <c r="B18" s="53" t="s">
        <v>91</v>
      </c>
      <c r="C18" s="53">
        <v>100</v>
      </c>
      <c r="D18" s="53">
        <v>100</v>
      </c>
      <c r="E18" s="53">
        <v>100</v>
      </c>
      <c r="F18" s="70">
        <v>47</v>
      </c>
      <c r="G18" s="53">
        <v>76.12</v>
      </c>
    </row>
    <row r="19" spans="1:7" ht="24.75" customHeight="1" x14ac:dyDescent="0.25">
      <c r="A19" s="52" t="s">
        <v>16</v>
      </c>
      <c r="B19" s="53" t="s">
        <v>93</v>
      </c>
      <c r="C19" s="53">
        <v>100</v>
      </c>
      <c r="D19" s="53">
        <v>100</v>
      </c>
      <c r="E19" s="53">
        <v>100</v>
      </c>
      <c r="F19" s="53">
        <v>85</v>
      </c>
      <c r="G19" s="53">
        <v>96.6</v>
      </c>
    </row>
    <row r="20" spans="1:7" ht="15.75" x14ac:dyDescent="0.25">
      <c r="A20" s="52" t="s">
        <v>17</v>
      </c>
      <c r="B20" s="53" t="s">
        <v>94</v>
      </c>
      <c r="C20" s="55">
        <v>100</v>
      </c>
      <c r="D20" s="55">
        <v>100</v>
      </c>
      <c r="E20" s="55">
        <v>100</v>
      </c>
      <c r="F20" s="55">
        <v>54</v>
      </c>
      <c r="G20" s="55" t="s">
        <v>145</v>
      </c>
    </row>
    <row r="21" spans="1:7" ht="31.5" x14ac:dyDescent="0.25">
      <c r="A21" s="52" t="s">
        <v>18</v>
      </c>
      <c r="B21" s="53" t="s">
        <v>90</v>
      </c>
      <c r="C21" s="53">
        <v>100</v>
      </c>
      <c r="D21" s="53">
        <v>100</v>
      </c>
      <c r="E21" s="53">
        <v>100</v>
      </c>
      <c r="F21" s="53">
        <v>39.9</v>
      </c>
      <c r="G21" s="89">
        <v>46</v>
      </c>
    </row>
    <row r="22" spans="1:7" ht="15.75" x14ac:dyDescent="0.25">
      <c r="A22" s="52" t="s">
        <v>19</v>
      </c>
      <c r="B22" s="53" t="s">
        <v>90</v>
      </c>
      <c r="C22" s="56">
        <v>100</v>
      </c>
      <c r="D22" s="53">
        <v>96</v>
      </c>
      <c r="E22" s="53">
        <v>100</v>
      </c>
      <c r="F22" s="53" t="s">
        <v>145</v>
      </c>
      <c r="G22" s="53" t="s">
        <v>145</v>
      </c>
    </row>
    <row r="23" spans="1:7" ht="33.75" customHeight="1" x14ac:dyDescent="0.25">
      <c r="A23" s="52" t="s">
        <v>20</v>
      </c>
      <c r="B23" s="53" t="s">
        <v>93</v>
      </c>
      <c r="C23" s="92">
        <v>100</v>
      </c>
      <c r="D23" s="92">
        <v>100</v>
      </c>
      <c r="E23" s="92">
        <v>100</v>
      </c>
      <c r="F23" s="92">
        <v>59.3</v>
      </c>
      <c r="G23" s="92">
        <v>54.3</v>
      </c>
    </row>
    <row r="24" spans="1:7" ht="15.75" x14ac:dyDescent="0.25">
      <c r="A24" s="52" t="s">
        <v>21</v>
      </c>
      <c r="B24" s="53" t="s">
        <v>94</v>
      </c>
      <c r="C24" s="53">
        <v>100</v>
      </c>
      <c r="D24" s="53">
        <v>100</v>
      </c>
      <c r="E24" s="53">
        <v>100</v>
      </c>
      <c r="F24" s="53">
        <v>27.8</v>
      </c>
      <c r="G24" s="53" t="s">
        <v>145</v>
      </c>
    </row>
    <row r="25" spans="1:7" ht="15.75" x14ac:dyDescent="0.25">
      <c r="A25" s="52" t="s">
        <v>22</v>
      </c>
      <c r="B25" s="53" t="s">
        <v>89</v>
      </c>
      <c r="C25" s="53">
        <v>100</v>
      </c>
      <c r="D25" s="53">
        <v>100</v>
      </c>
      <c r="E25" s="53">
        <v>100</v>
      </c>
      <c r="F25" s="53" t="s">
        <v>145</v>
      </c>
      <c r="G25" s="53" t="s">
        <v>145</v>
      </c>
    </row>
    <row r="26" spans="1:7" ht="31.5" x14ac:dyDescent="0.25">
      <c r="A26" s="52" t="s">
        <v>23</v>
      </c>
      <c r="B26" s="53" t="s">
        <v>94</v>
      </c>
      <c r="C26" s="53">
        <v>100</v>
      </c>
      <c r="D26" s="53">
        <v>100</v>
      </c>
      <c r="E26" s="53">
        <v>100</v>
      </c>
      <c r="F26" s="72">
        <v>74.099999999999994</v>
      </c>
      <c r="G26" s="72">
        <v>90.2</v>
      </c>
    </row>
    <row r="27" spans="1:7" ht="15.75" x14ac:dyDescent="0.25">
      <c r="A27" s="52" t="s">
        <v>24</v>
      </c>
      <c r="B27" s="53" t="s">
        <v>91</v>
      </c>
      <c r="C27" s="53">
        <v>100</v>
      </c>
      <c r="D27" s="53">
        <v>100</v>
      </c>
      <c r="E27" s="53">
        <v>100</v>
      </c>
      <c r="F27" s="185">
        <v>54.7</v>
      </c>
      <c r="G27" s="53">
        <v>100</v>
      </c>
    </row>
    <row r="28" spans="1:7" ht="15.75" x14ac:dyDescent="0.25">
      <c r="A28" s="52" t="s">
        <v>26</v>
      </c>
      <c r="B28" s="53" t="s">
        <v>93</v>
      </c>
      <c r="C28" s="70">
        <v>100</v>
      </c>
      <c r="D28" s="70">
        <v>100</v>
      </c>
      <c r="E28" s="70">
        <v>100</v>
      </c>
      <c r="F28" s="70">
        <v>55.45</v>
      </c>
      <c r="G28" s="87">
        <v>85.71</v>
      </c>
    </row>
    <row r="29" spans="1:7" ht="15.75" x14ac:dyDescent="0.25">
      <c r="A29" s="52" t="s">
        <v>27</v>
      </c>
      <c r="B29" s="53" t="s">
        <v>90</v>
      </c>
      <c r="C29" s="53">
        <v>100</v>
      </c>
      <c r="D29" s="53">
        <v>100</v>
      </c>
      <c r="E29" s="53">
        <v>100</v>
      </c>
      <c r="F29" s="53">
        <v>55.4</v>
      </c>
      <c r="G29" s="89">
        <v>66.599999999999994</v>
      </c>
    </row>
    <row r="30" spans="1:7" ht="31.5" x14ac:dyDescent="0.25">
      <c r="A30" s="52" t="s">
        <v>28</v>
      </c>
      <c r="B30" s="53" t="s">
        <v>94</v>
      </c>
      <c r="C30" s="53">
        <v>100</v>
      </c>
      <c r="D30" s="53">
        <v>100</v>
      </c>
      <c r="E30" s="53">
        <v>100</v>
      </c>
      <c r="F30" s="53">
        <v>70</v>
      </c>
      <c r="G30" s="89">
        <v>68</v>
      </c>
    </row>
    <row r="31" spans="1:7" ht="15.75" x14ac:dyDescent="0.25">
      <c r="A31" s="52" t="s">
        <v>32</v>
      </c>
      <c r="B31" s="53" t="s">
        <v>91</v>
      </c>
      <c r="C31" s="56">
        <v>100</v>
      </c>
      <c r="D31" s="56">
        <v>100</v>
      </c>
      <c r="E31" s="56">
        <v>100</v>
      </c>
      <c r="F31" s="74">
        <f>(50.49+37.08+51.38)/3</f>
        <v>46.316666666666663</v>
      </c>
      <c r="G31" s="89">
        <v>84.2</v>
      </c>
    </row>
    <row r="32" spans="1:7" ht="15.75" x14ac:dyDescent="0.25">
      <c r="A32" s="52" t="s">
        <v>33</v>
      </c>
      <c r="B32" s="53" t="s">
        <v>93</v>
      </c>
      <c r="C32" s="53">
        <v>100</v>
      </c>
      <c r="D32" s="53">
        <v>100</v>
      </c>
      <c r="E32" s="53">
        <v>100</v>
      </c>
      <c r="F32" s="53">
        <v>58.1</v>
      </c>
      <c r="G32" s="53">
        <v>91</v>
      </c>
    </row>
    <row r="33" spans="1:7" ht="15.75" x14ac:dyDescent="0.25">
      <c r="A33" s="52" t="s">
        <v>34</v>
      </c>
      <c r="B33" s="53" t="s">
        <v>88</v>
      </c>
      <c r="C33" s="53">
        <v>100</v>
      </c>
      <c r="D33" s="53">
        <v>100</v>
      </c>
      <c r="E33" s="53">
        <v>100</v>
      </c>
      <c r="F33" s="53">
        <v>94.2</v>
      </c>
      <c r="G33" s="89">
        <v>84.82</v>
      </c>
    </row>
    <row r="34" spans="1:7" ht="15.75" x14ac:dyDescent="0.25">
      <c r="A34" s="52" t="s">
        <v>36</v>
      </c>
      <c r="B34" s="53" t="s">
        <v>95</v>
      </c>
      <c r="C34" s="92">
        <v>100</v>
      </c>
      <c r="D34" s="92">
        <v>100</v>
      </c>
      <c r="E34" s="92">
        <v>100</v>
      </c>
      <c r="F34" s="92">
        <v>66.7</v>
      </c>
      <c r="G34" s="92">
        <v>60.7</v>
      </c>
    </row>
    <row r="35" spans="1:7" ht="15.75" x14ac:dyDescent="0.25">
      <c r="A35" s="52" t="s">
        <v>38</v>
      </c>
      <c r="B35" s="53" t="s">
        <v>93</v>
      </c>
      <c r="C35" s="56">
        <v>100</v>
      </c>
      <c r="D35" s="56">
        <v>100</v>
      </c>
      <c r="E35" s="56">
        <v>100</v>
      </c>
      <c r="F35" s="56">
        <v>23.1</v>
      </c>
      <c r="G35" s="89">
        <v>60.5</v>
      </c>
    </row>
    <row r="36" spans="1:7" ht="15.75" x14ac:dyDescent="0.25">
      <c r="A36" s="52" t="s">
        <v>40</v>
      </c>
      <c r="B36" s="53" t="s">
        <v>93</v>
      </c>
      <c r="C36" s="53">
        <v>100</v>
      </c>
      <c r="D36" s="53">
        <v>100</v>
      </c>
      <c r="E36" s="53">
        <v>100</v>
      </c>
      <c r="F36" s="53">
        <v>47.1</v>
      </c>
      <c r="G36" s="53" t="s">
        <v>145</v>
      </c>
    </row>
    <row r="37" spans="1:7" ht="15.75" x14ac:dyDescent="0.25">
      <c r="A37" s="52" t="s">
        <v>41</v>
      </c>
      <c r="B37" s="53" t="s">
        <v>90</v>
      </c>
      <c r="C37" s="70">
        <v>100</v>
      </c>
      <c r="D37" s="70">
        <v>100</v>
      </c>
      <c r="E37" s="70">
        <v>100</v>
      </c>
      <c r="F37" s="85">
        <v>42.3</v>
      </c>
      <c r="G37" s="85">
        <v>67</v>
      </c>
    </row>
    <row r="38" spans="1:7" ht="15.75" x14ac:dyDescent="0.25">
      <c r="A38" s="52" t="s">
        <v>42</v>
      </c>
      <c r="B38" s="53" t="s">
        <v>92</v>
      </c>
      <c r="C38" s="164">
        <v>100</v>
      </c>
      <c r="D38" s="164">
        <v>100</v>
      </c>
      <c r="E38" s="164">
        <v>100</v>
      </c>
      <c r="F38" s="164">
        <v>87</v>
      </c>
      <c r="G38" s="164">
        <v>100</v>
      </c>
    </row>
    <row r="39" spans="1:7" ht="15.75" x14ac:dyDescent="0.25">
      <c r="A39" s="52" t="s">
        <v>43</v>
      </c>
      <c r="B39" s="53" t="s">
        <v>92</v>
      </c>
      <c r="C39" s="92">
        <v>100</v>
      </c>
      <c r="D39" s="92">
        <v>100</v>
      </c>
      <c r="E39" s="92">
        <v>100</v>
      </c>
      <c r="F39" s="92">
        <v>72.599999999999994</v>
      </c>
      <c r="G39" s="92">
        <v>99.6</v>
      </c>
    </row>
    <row r="40" spans="1:7" ht="15.75" x14ac:dyDescent="0.25">
      <c r="A40" s="52" t="s">
        <v>45</v>
      </c>
      <c r="B40" s="53" t="s">
        <v>93</v>
      </c>
      <c r="C40" s="53">
        <v>100</v>
      </c>
      <c r="D40" s="53">
        <v>100</v>
      </c>
      <c r="E40" s="53">
        <v>100</v>
      </c>
      <c r="F40" s="53">
        <v>75</v>
      </c>
      <c r="G40" s="89">
        <v>57</v>
      </c>
    </row>
    <row r="41" spans="1:7" ht="15.75" x14ac:dyDescent="0.25">
      <c r="A41" s="52" t="s">
        <v>46</v>
      </c>
      <c r="B41" s="53" t="s">
        <v>91</v>
      </c>
      <c r="C41" s="85">
        <v>100</v>
      </c>
      <c r="D41" s="85">
        <v>100</v>
      </c>
      <c r="E41" s="85">
        <v>100</v>
      </c>
      <c r="F41" s="86">
        <f>(53.1+49.1+54.9)/3</f>
        <v>52.366666666666667</v>
      </c>
      <c r="G41" s="70">
        <v>40</v>
      </c>
    </row>
    <row r="42" spans="1:7" ht="31.5" x14ac:dyDescent="0.25">
      <c r="A42" s="52" t="s">
        <v>47</v>
      </c>
      <c r="B42" s="53" t="s">
        <v>91</v>
      </c>
      <c r="C42" s="53">
        <v>100</v>
      </c>
      <c r="D42" s="53">
        <v>100</v>
      </c>
      <c r="E42" s="53">
        <v>100</v>
      </c>
      <c r="F42" s="56">
        <f>47+36+56/3</f>
        <v>101.66666666666667</v>
      </c>
      <c r="G42" s="89">
        <v>50</v>
      </c>
    </row>
    <row r="43" spans="1:7" ht="15.75" x14ac:dyDescent="0.25">
      <c r="A43" s="208" t="s">
        <v>48</v>
      </c>
      <c r="B43" s="53" t="s">
        <v>92</v>
      </c>
      <c r="C43" s="92">
        <v>100</v>
      </c>
      <c r="D43" s="53">
        <v>100</v>
      </c>
      <c r="E43" s="53">
        <v>100</v>
      </c>
      <c r="F43" s="53">
        <v>51.1</v>
      </c>
      <c r="G43" s="53">
        <v>79</v>
      </c>
    </row>
    <row r="44" spans="1:7" ht="15.75" x14ac:dyDescent="0.25">
      <c r="A44" s="52" t="s">
        <v>49</v>
      </c>
      <c r="B44" s="53" t="s">
        <v>91</v>
      </c>
      <c r="C44" s="53">
        <v>100</v>
      </c>
      <c r="D44" s="53">
        <v>100</v>
      </c>
      <c r="E44" s="53">
        <v>100</v>
      </c>
      <c r="F44" s="53">
        <v>48.1</v>
      </c>
      <c r="G44" s="89">
        <v>61.5</v>
      </c>
    </row>
    <row r="45" spans="1:7" ht="15.75" x14ac:dyDescent="0.25">
      <c r="A45" s="52" t="s">
        <v>50</v>
      </c>
      <c r="B45" s="53" t="s">
        <v>89</v>
      </c>
      <c r="C45" s="53">
        <v>100</v>
      </c>
      <c r="D45" s="53">
        <v>100</v>
      </c>
      <c r="E45" s="53">
        <v>100</v>
      </c>
      <c r="F45" s="53">
        <v>64.400000000000006</v>
      </c>
      <c r="G45" s="89" t="s">
        <v>145</v>
      </c>
    </row>
    <row r="46" spans="1:7" ht="15.75" x14ac:dyDescent="0.25">
      <c r="A46" s="52" t="s">
        <v>51</v>
      </c>
      <c r="B46" s="53" t="s">
        <v>89</v>
      </c>
      <c r="C46" s="70">
        <v>100</v>
      </c>
      <c r="D46" s="70">
        <v>100</v>
      </c>
      <c r="E46" s="87">
        <v>100</v>
      </c>
      <c r="F46" s="63">
        <v>51</v>
      </c>
      <c r="G46" s="63">
        <v>59.1</v>
      </c>
    </row>
    <row r="47" spans="1:7" ht="15.75" x14ac:dyDescent="0.25">
      <c r="A47" s="52" t="s">
        <v>52</v>
      </c>
      <c r="B47" s="53" t="s">
        <v>92</v>
      </c>
      <c r="C47" s="80">
        <v>100</v>
      </c>
      <c r="D47" s="80">
        <v>100</v>
      </c>
      <c r="E47" s="80">
        <v>100</v>
      </c>
      <c r="F47" s="87">
        <v>57.99</v>
      </c>
      <c r="G47" s="87">
        <v>65.12</v>
      </c>
    </row>
    <row r="48" spans="1:7" ht="15.75" x14ac:dyDescent="0.25">
      <c r="A48" s="52" t="s">
        <v>53</v>
      </c>
      <c r="B48" s="53" t="s">
        <v>93</v>
      </c>
      <c r="C48" s="53">
        <v>70</v>
      </c>
      <c r="D48" s="53">
        <v>100</v>
      </c>
      <c r="E48" s="53">
        <v>100</v>
      </c>
      <c r="F48" s="53">
        <v>81.900000000000006</v>
      </c>
      <c r="G48" s="89">
        <v>75</v>
      </c>
    </row>
    <row r="49" spans="1:7" ht="15.75" x14ac:dyDescent="0.25">
      <c r="A49" s="52" t="s">
        <v>54</v>
      </c>
      <c r="B49" s="53" t="s">
        <v>92</v>
      </c>
      <c r="C49" s="70">
        <v>100</v>
      </c>
      <c r="D49" s="53">
        <v>100</v>
      </c>
      <c r="E49" s="53">
        <v>100</v>
      </c>
      <c r="F49" s="92">
        <v>72.8</v>
      </c>
      <c r="G49" s="53">
        <v>80.3</v>
      </c>
    </row>
    <row r="50" spans="1:7" ht="15.75" x14ac:dyDescent="0.25">
      <c r="A50" s="52" t="s">
        <v>55</v>
      </c>
      <c r="B50" s="53" t="s">
        <v>92</v>
      </c>
      <c r="C50" s="55">
        <v>100</v>
      </c>
      <c r="D50" s="55">
        <v>100</v>
      </c>
      <c r="E50" s="55">
        <v>100</v>
      </c>
      <c r="F50" s="66">
        <v>55.1</v>
      </c>
      <c r="G50" s="66">
        <v>63.7</v>
      </c>
    </row>
    <row r="51" spans="1:7" ht="15.75" x14ac:dyDescent="0.25">
      <c r="A51" s="52" t="s">
        <v>56</v>
      </c>
      <c r="B51" s="53" t="s">
        <v>90</v>
      </c>
      <c r="C51" s="92">
        <v>100</v>
      </c>
      <c r="D51" s="92">
        <v>100</v>
      </c>
      <c r="E51" s="92">
        <v>100</v>
      </c>
      <c r="F51" s="167">
        <v>69</v>
      </c>
      <c r="G51" s="53">
        <v>85.8</v>
      </c>
    </row>
    <row r="52" spans="1:7" ht="15.75" x14ac:dyDescent="0.25">
      <c r="A52" s="52" t="s">
        <v>57</v>
      </c>
      <c r="B52" s="53" t="s">
        <v>91</v>
      </c>
      <c r="C52" s="90">
        <v>100</v>
      </c>
      <c r="D52" s="90">
        <v>100</v>
      </c>
      <c r="E52" s="90">
        <v>100</v>
      </c>
      <c r="F52" s="157">
        <v>70</v>
      </c>
      <c r="G52" s="89" t="s">
        <v>145</v>
      </c>
    </row>
    <row r="53" spans="1:7" ht="15.75" x14ac:dyDescent="0.25">
      <c r="A53" s="52" t="s">
        <v>58</v>
      </c>
      <c r="B53" s="53" t="s">
        <v>88</v>
      </c>
      <c r="C53" s="72">
        <v>100</v>
      </c>
      <c r="D53" s="72">
        <v>100</v>
      </c>
      <c r="E53" s="72">
        <v>100</v>
      </c>
      <c r="F53" s="72">
        <v>53.5</v>
      </c>
      <c r="G53" s="94">
        <v>59.7</v>
      </c>
    </row>
    <row r="54" spans="1:7" ht="15.75" x14ac:dyDescent="0.25">
      <c r="A54" s="52" t="s">
        <v>59</v>
      </c>
      <c r="B54" s="53" t="s">
        <v>93</v>
      </c>
      <c r="C54" s="56">
        <v>100</v>
      </c>
      <c r="D54" s="56">
        <v>100</v>
      </c>
      <c r="E54" s="56">
        <v>100</v>
      </c>
      <c r="F54" s="56">
        <v>58</v>
      </c>
      <c r="G54" s="89" t="s">
        <v>145</v>
      </c>
    </row>
    <row r="55" spans="1:7" ht="15.75" x14ac:dyDescent="0.25">
      <c r="A55" s="52" t="s">
        <v>60</v>
      </c>
      <c r="B55" s="53" t="s">
        <v>92</v>
      </c>
      <c r="C55" s="155">
        <v>100</v>
      </c>
      <c r="D55" s="155">
        <v>100</v>
      </c>
      <c r="E55" s="155">
        <v>100</v>
      </c>
      <c r="F55" s="155">
        <v>75.900000000000006</v>
      </c>
      <c r="G55" s="155">
        <v>56.8</v>
      </c>
    </row>
    <row r="56" spans="1:7" ht="15.75" x14ac:dyDescent="0.25">
      <c r="A56" s="52" t="s">
        <v>139</v>
      </c>
      <c r="B56" s="53" t="s">
        <v>91</v>
      </c>
      <c r="C56" s="56">
        <v>100</v>
      </c>
      <c r="D56" s="155">
        <v>100</v>
      </c>
      <c r="E56" s="155">
        <v>100</v>
      </c>
      <c r="F56" s="63">
        <v>71.5</v>
      </c>
      <c r="G56" s="63">
        <v>73</v>
      </c>
    </row>
    <row r="57" spans="1:7" ht="15.75" x14ac:dyDescent="0.25">
      <c r="A57" s="52" t="s">
        <v>62</v>
      </c>
      <c r="B57" s="53" t="s">
        <v>92</v>
      </c>
      <c r="C57" s="63">
        <v>100</v>
      </c>
      <c r="D57" s="63">
        <v>100</v>
      </c>
      <c r="E57" s="63">
        <v>100</v>
      </c>
      <c r="F57" s="53">
        <v>28.3</v>
      </c>
      <c r="G57" s="53">
        <v>36.4</v>
      </c>
    </row>
    <row r="58" spans="1:7" ht="15.75" x14ac:dyDescent="0.25">
      <c r="A58" s="52" t="s">
        <v>63</v>
      </c>
      <c r="B58" s="53" t="s">
        <v>90</v>
      </c>
      <c r="C58" s="53" t="s">
        <v>142</v>
      </c>
      <c r="D58" s="53">
        <v>85</v>
      </c>
      <c r="E58" s="53">
        <v>100</v>
      </c>
      <c r="F58" s="53" t="s">
        <v>142</v>
      </c>
      <c r="G58" s="53" t="s">
        <v>142</v>
      </c>
    </row>
    <row r="59" spans="1:7" ht="15.75" x14ac:dyDescent="0.25">
      <c r="A59" s="52" t="s">
        <v>64</v>
      </c>
      <c r="B59" s="53" t="s">
        <v>96</v>
      </c>
      <c r="C59" s="53">
        <v>100</v>
      </c>
      <c r="D59" s="53">
        <v>100</v>
      </c>
      <c r="E59" s="53">
        <v>100</v>
      </c>
      <c r="F59" s="56">
        <v>59</v>
      </c>
      <c r="G59" s="56">
        <v>73</v>
      </c>
    </row>
    <row r="60" spans="1:7" ht="15.75" x14ac:dyDescent="0.25">
      <c r="A60" s="52" t="s">
        <v>65</v>
      </c>
      <c r="B60" s="53" t="s">
        <v>88</v>
      </c>
      <c r="C60" s="53">
        <v>100</v>
      </c>
      <c r="D60" s="53">
        <v>100</v>
      </c>
      <c r="E60" s="53">
        <v>100</v>
      </c>
      <c r="F60" s="53">
        <v>56.4</v>
      </c>
      <c r="G60" s="53">
        <v>45.5</v>
      </c>
    </row>
    <row r="61" spans="1:7" ht="15.75" x14ac:dyDescent="0.25">
      <c r="A61" s="52" t="s">
        <v>68</v>
      </c>
      <c r="B61" s="53" t="s">
        <v>94</v>
      </c>
      <c r="C61" s="65">
        <v>100</v>
      </c>
      <c r="D61" s="65">
        <v>100</v>
      </c>
      <c r="E61" s="65">
        <v>100</v>
      </c>
      <c r="F61" s="65">
        <v>69.2</v>
      </c>
      <c r="G61" s="65">
        <v>87.72</v>
      </c>
    </row>
    <row r="62" spans="1:7" ht="15.75" x14ac:dyDescent="0.25">
      <c r="A62" s="52" t="s">
        <v>70</v>
      </c>
      <c r="B62" s="53" t="s">
        <v>92</v>
      </c>
      <c r="C62" s="53">
        <v>100</v>
      </c>
      <c r="D62" s="53">
        <v>100</v>
      </c>
      <c r="E62" s="53">
        <v>100</v>
      </c>
      <c r="F62" s="53">
        <v>90.4</v>
      </c>
      <c r="G62" s="53">
        <v>66.7</v>
      </c>
    </row>
    <row r="63" spans="1:7" ht="15.75" x14ac:dyDescent="0.25">
      <c r="A63" s="52" t="s">
        <v>71</v>
      </c>
      <c r="B63" s="53" t="s">
        <v>93</v>
      </c>
      <c r="C63" s="53">
        <v>60</v>
      </c>
      <c r="D63" s="53">
        <v>65</v>
      </c>
      <c r="E63" s="53">
        <v>100</v>
      </c>
      <c r="F63" s="53">
        <v>38</v>
      </c>
      <c r="G63" s="53">
        <v>68</v>
      </c>
    </row>
    <row r="64" spans="1:7" ht="15.75" x14ac:dyDescent="0.25">
      <c r="A64" s="52" t="s">
        <v>72</v>
      </c>
      <c r="B64" s="53" t="s">
        <v>89</v>
      </c>
      <c r="C64" s="53">
        <v>100</v>
      </c>
      <c r="D64" s="53">
        <v>100</v>
      </c>
      <c r="E64" s="53">
        <v>100</v>
      </c>
      <c r="F64" s="53">
        <v>58</v>
      </c>
      <c r="G64" s="89">
        <v>50</v>
      </c>
    </row>
    <row r="65" spans="1:7" ht="15.75" x14ac:dyDescent="0.25">
      <c r="A65" s="52" t="s">
        <v>73</v>
      </c>
      <c r="B65" s="53" t="s">
        <v>93</v>
      </c>
      <c r="C65" s="72">
        <v>100</v>
      </c>
      <c r="D65" s="72">
        <v>100</v>
      </c>
      <c r="E65" s="72">
        <v>100</v>
      </c>
      <c r="F65" s="72">
        <v>60</v>
      </c>
      <c r="G65" s="72">
        <v>60</v>
      </c>
    </row>
    <row r="66" spans="1:7" ht="15.75" x14ac:dyDescent="0.25">
      <c r="A66" s="52" t="s">
        <v>74</v>
      </c>
      <c r="B66" s="53" t="s">
        <v>89</v>
      </c>
      <c r="C66" s="53">
        <v>100</v>
      </c>
      <c r="D66" s="53">
        <v>100</v>
      </c>
      <c r="E66" s="53">
        <v>100</v>
      </c>
      <c r="F66" s="72" t="s">
        <v>145</v>
      </c>
      <c r="G66" s="72" t="s">
        <v>145</v>
      </c>
    </row>
    <row r="67" spans="1:7" ht="24.75" customHeight="1" x14ac:dyDescent="0.25">
      <c r="A67" s="52" t="s">
        <v>75</v>
      </c>
      <c r="B67" s="53" t="s">
        <v>96</v>
      </c>
      <c r="C67" s="92">
        <v>100</v>
      </c>
      <c r="D67" s="92">
        <v>100</v>
      </c>
      <c r="E67" s="92">
        <v>100</v>
      </c>
      <c r="F67" s="92">
        <v>90.3</v>
      </c>
      <c r="G67" s="89">
        <v>40</v>
      </c>
    </row>
    <row r="68" spans="1:7" ht="15.75" x14ac:dyDescent="0.25">
      <c r="A68" s="52" t="s">
        <v>76</v>
      </c>
      <c r="B68" s="53" t="s">
        <v>92</v>
      </c>
      <c r="C68" s="53">
        <v>100</v>
      </c>
      <c r="D68" s="53">
        <v>100</v>
      </c>
      <c r="E68" s="53">
        <v>100</v>
      </c>
      <c r="F68" s="53">
        <v>67.2</v>
      </c>
      <c r="G68" s="53">
        <v>77.900000000000006</v>
      </c>
    </row>
    <row r="69" spans="1:7" ht="15.75" x14ac:dyDescent="0.25">
      <c r="A69" s="52" t="s">
        <v>77</v>
      </c>
      <c r="B69" s="53" t="s">
        <v>92</v>
      </c>
      <c r="C69" s="56">
        <v>100</v>
      </c>
      <c r="D69" s="56">
        <v>100</v>
      </c>
      <c r="E69" s="56">
        <v>100</v>
      </c>
      <c r="F69" s="56">
        <v>53.7</v>
      </c>
      <c r="G69" s="56">
        <v>43</v>
      </c>
    </row>
    <row r="70" spans="1:7" ht="15.75" x14ac:dyDescent="0.25">
      <c r="A70" s="52" t="s">
        <v>79</v>
      </c>
      <c r="B70" s="53" t="s">
        <v>89</v>
      </c>
      <c r="C70" s="53">
        <v>100</v>
      </c>
      <c r="D70" s="53">
        <v>100</v>
      </c>
      <c r="E70" s="53">
        <v>100</v>
      </c>
      <c r="F70" s="53">
        <v>54.8</v>
      </c>
      <c r="G70" s="70" t="s">
        <v>166</v>
      </c>
    </row>
    <row r="71" spans="1:7" ht="31.5" x14ac:dyDescent="0.25">
      <c r="A71" s="52" t="s">
        <v>80</v>
      </c>
      <c r="B71" s="53" t="s">
        <v>96</v>
      </c>
      <c r="C71" s="56">
        <v>100</v>
      </c>
      <c r="D71" s="56">
        <v>100</v>
      </c>
      <c r="E71" s="56">
        <v>100</v>
      </c>
      <c r="F71" s="91">
        <v>29.100000000000005</v>
      </c>
      <c r="G71" s="63" t="s">
        <v>145</v>
      </c>
    </row>
    <row r="72" spans="1:7" ht="15.75" x14ac:dyDescent="0.25">
      <c r="A72" s="52" t="s">
        <v>81</v>
      </c>
      <c r="B72" s="53" t="s">
        <v>96</v>
      </c>
      <c r="C72" s="53">
        <v>100</v>
      </c>
      <c r="D72" s="53">
        <v>100</v>
      </c>
      <c r="E72" s="53">
        <v>100</v>
      </c>
      <c r="F72" s="74">
        <v>58.3</v>
      </c>
      <c r="G72" s="56">
        <v>59.1</v>
      </c>
    </row>
    <row r="73" spans="1:7" ht="15.75" x14ac:dyDescent="0.25">
      <c r="A73" s="52" t="s">
        <v>82</v>
      </c>
      <c r="B73" s="53" t="s">
        <v>94</v>
      </c>
      <c r="C73" s="53">
        <v>100</v>
      </c>
      <c r="D73" s="53">
        <v>100</v>
      </c>
      <c r="E73" s="53">
        <v>100</v>
      </c>
      <c r="F73" s="53" t="s">
        <v>145</v>
      </c>
      <c r="G73" s="53" t="s">
        <v>145</v>
      </c>
    </row>
    <row r="74" spans="1:7" ht="31.5" x14ac:dyDescent="0.25">
      <c r="A74" s="52" t="s">
        <v>84</v>
      </c>
      <c r="B74" s="53" t="s">
        <v>90</v>
      </c>
      <c r="C74" s="53">
        <v>100</v>
      </c>
      <c r="D74" s="53">
        <v>100</v>
      </c>
      <c r="E74" s="53">
        <v>100</v>
      </c>
      <c r="F74" s="53" t="s">
        <v>145</v>
      </c>
      <c r="G74" s="53" t="s">
        <v>145</v>
      </c>
    </row>
    <row r="75" spans="1:7" ht="15.75" x14ac:dyDescent="0.25">
      <c r="A75" s="52" t="s">
        <v>87</v>
      </c>
      <c r="B75" s="53" t="s">
        <v>93</v>
      </c>
      <c r="C75" s="56">
        <v>100</v>
      </c>
      <c r="D75" s="56">
        <v>100</v>
      </c>
      <c r="E75" s="56">
        <v>100</v>
      </c>
      <c r="F75" s="56">
        <v>63.7</v>
      </c>
      <c r="G75" s="53">
        <v>81.900000000000006</v>
      </c>
    </row>
    <row r="76" spans="1:7" ht="15.75" x14ac:dyDescent="0.25">
      <c r="A76" s="52" t="s">
        <v>44</v>
      </c>
      <c r="B76" s="53" t="s">
        <v>93</v>
      </c>
      <c r="C76" s="53">
        <v>99.98</v>
      </c>
      <c r="D76" s="53">
        <v>99.98</v>
      </c>
      <c r="E76" s="53">
        <v>99.98</v>
      </c>
      <c r="F76" s="187">
        <v>75.823992673992706</v>
      </c>
      <c r="G76" s="188">
        <v>82.628</v>
      </c>
    </row>
    <row r="77" spans="1:7" ht="15.75" x14ac:dyDescent="0.25">
      <c r="A77" s="52" t="s">
        <v>29</v>
      </c>
      <c r="B77" s="53" t="s">
        <v>91</v>
      </c>
      <c r="C77" s="53">
        <v>99.9</v>
      </c>
      <c r="D77" s="53">
        <v>99.9</v>
      </c>
      <c r="E77" s="53">
        <v>99.9</v>
      </c>
      <c r="F77" s="53" t="s">
        <v>141</v>
      </c>
      <c r="G77" s="53" t="s">
        <v>141</v>
      </c>
    </row>
    <row r="78" spans="1:7" ht="15.75" x14ac:dyDescent="0.25">
      <c r="A78" s="52" t="s">
        <v>30</v>
      </c>
      <c r="B78" s="53" t="s">
        <v>89</v>
      </c>
      <c r="C78" s="53">
        <v>99.81</v>
      </c>
      <c r="D78" s="53">
        <v>99.82</v>
      </c>
      <c r="E78" s="53">
        <v>99.82</v>
      </c>
      <c r="F78" s="53">
        <v>83.2</v>
      </c>
      <c r="G78" s="89">
        <v>86.4</v>
      </c>
    </row>
    <row r="79" spans="1:7" ht="15.75" x14ac:dyDescent="0.25">
      <c r="A79" s="52" t="s">
        <v>35</v>
      </c>
      <c r="B79" s="53" t="s">
        <v>89</v>
      </c>
      <c r="C79" s="53">
        <v>99</v>
      </c>
      <c r="D79" s="63">
        <v>99.5</v>
      </c>
      <c r="E79" s="63">
        <v>99.8</v>
      </c>
      <c r="F79" s="53" t="s">
        <v>145</v>
      </c>
      <c r="G79" s="53" t="s">
        <v>145</v>
      </c>
    </row>
    <row r="80" spans="1:7" ht="15.75" x14ac:dyDescent="0.25">
      <c r="A80" s="52" t="s">
        <v>7</v>
      </c>
      <c r="B80" s="53" t="s">
        <v>91</v>
      </c>
      <c r="C80" s="53">
        <v>100</v>
      </c>
      <c r="D80" s="53">
        <v>100</v>
      </c>
      <c r="E80" s="53">
        <v>99.7</v>
      </c>
      <c r="F80" s="53">
        <v>50.5</v>
      </c>
      <c r="G80" s="53">
        <v>75</v>
      </c>
    </row>
    <row r="81" spans="1:7" ht="15.75" x14ac:dyDescent="0.25">
      <c r="A81" s="52" t="s">
        <v>69</v>
      </c>
      <c r="B81" s="53" t="s">
        <v>93</v>
      </c>
      <c r="C81" s="53">
        <v>99.6</v>
      </c>
      <c r="D81" s="53">
        <v>99.7</v>
      </c>
      <c r="E81" s="53">
        <v>99.7</v>
      </c>
      <c r="F81" s="189">
        <v>60.8</v>
      </c>
      <c r="G81" s="189">
        <v>58.8</v>
      </c>
    </row>
    <row r="82" spans="1:7" ht="15.75" x14ac:dyDescent="0.25">
      <c r="A82" s="52" t="s">
        <v>85</v>
      </c>
      <c r="B82" s="53" t="s">
        <v>90</v>
      </c>
      <c r="C82" s="53">
        <v>85</v>
      </c>
      <c r="D82" s="53">
        <v>90</v>
      </c>
      <c r="E82" s="53">
        <v>99.4</v>
      </c>
      <c r="F82" s="84">
        <v>51.1</v>
      </c>
      <c r="G82" s="84">
        <v>40.299999999999997</v>
      </c>
    </row>
    <row r="83" spans="1:7" ht="15.75" x14ac:dyDescent="0.25">
      <c r="A83" s="52" t="s">
        <v>31</v>
      </c>
      <c r="B83" s="53" t="s">
        <v>92</v>
      </c>
      <c r="C83" s="53">
        <v>98.85</v>
      </c>
      <c r="D83" s="53">
        <v>99.2</v>
      </c>
      <c r="E83" s="53">
        <v>99.2</v>
      </c>
      <c r="F83" s="92">
        <v>61.8</v>
      </c>
      <c r="G83" s="92">
        <v>56.6</v>
      </c>
    </row>
    <row r="84" spans="1:7" ht="31.5" x14ac:dyDescent="0.25">
      <c r="A84" s="52" t="s">
        <v>86</v>
      </c>
      <c r="B84" s="53" t="s">
        <v>96</v>
      </c>
      <c r="C84" s="53">
        <v>99</v>
      </c>
      <c r="D84" s="53">
        <v>99</v>
      </c>
      <c r="E84" s="53">
        <v>97.6</v>
      </c>
      <c r="F84" s="185">
        <v>62.333333333333336</v>
      </c>
      <c r="G84" s="89">
        <v>100</v>
      </c>
    </row>
    <row r="85" spans="1:7" ht="15.75" x14ac:dyDescent="0.25">
      <c r="A85" s="52" t="s">
        <v>39</v>
      </c>
      <c r="B85" s="53" t="s">
        <v>91</v>
      </c>
      <c r="C85" s="53">
        <v>100</v>
      </c>
      <c r="D85" s="53">
        <v>93</v>
      </c>
      <c r="E85" s="53">
        <v>93</v>
      </c>
      <c r="F85" s="53">
        <v>61.3</v>
      </c>
      <c r="G85" s="93">
        <v>78.099999999999994</v>
      </c>
    </row>
    <row r="86" spans="1:7" ht="15.75" x14ac:dyDescent="0.25">
      <c r="A86" s="52" t="s">
        <v>37</v>
      </c>
      <c r="B86" s="53" t="s">
        <v>96</v>
      </c>
      <c r="C86" s="92">
        <v>91.5</v>
      </c>
      <c r="D86" s="92">
        <v>91.5</v>
      </c>
      <c r="E86" s="92">
        <v>90.8</v>
      </c>
      <c r="F86" s="92">
        <v>35.200000000000003</v>
      </c>
      <c r="G86" s="92">
        <v>41.8</v>
      </c>
    </row>
    <row r="87" spans="1:7" ht="15.75" x14ac:dyDescent="0.25">
      <c r="A87" s="52" t="s">
        <v>67</v>
      </c>
      <c r="B87" s="53" t="s">
        <v>93</v>
      </c>
      <c r="C87" s="88">
        <v>88</v>
      </c>
      <c r="D87" s="53">
        <v>90</v>
      </c>
      <c r="E87" s="53">
        <v>90</v>
      </c>
      <c r="F87" s="92">
        <v>40.700000000000003</v>
      </c>
      <c r="G87" s="53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hyperlinks>
    <hyperlink ref="F46" r:id="rId1" display="http://mszhk.omskportal.ru/oiv/mszhk/etc/Razvitiye-konkurentsii/2/2020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7" workbookViewId="0">
      <selection activeCell="D18" sqref="D18"/>
    </sheetView>
  </sheetViews>
  <sheetFormatPr defaultRowHeight="15" x14ac:dyDescent="0.25"/>
  <sheetData>
    <row r="1" spans="1:2" x14ac:dyDescent="0.25">
      <c r="A1" t="s">
        <v>133</v>
      </c>
    </row>
    <row r="3" spans="1:2" x14ac:dyDescent="0.25">
      <c r="A3" s="7">
        <v>1</v>
      </c>
      <c r="B3" s="8" t="s">
        <v>113</v>
      </c>
    </row>
    <row r="4" spans="1:2" x14ac:dyDescent="0.25">
      <c r="A4" s="7">
        <v>2</v>
      </c>
      <c r="B4" s="8" t="s">
        <v>114</v>
      </c>
    </row>
    <row r="5" spans="1:2" x14ac:dyDescent="0.25">
      <c r="A5" s="7">
        <v>3</v>
      </c>
      <c r="B5" s="8" t="s">
        <v>115</v>
      </c>
    </row>
    <row r="6" spans="1:2" x14ac:dyDescent="0.25">
      <c r="A6" s="7">
        <v>4</v>
      </c>
      <c r="B6" s="8" t="s">
        <v>116</v>
      </c>
    </row>
    <row r="7" spans="1:2" x14ac:dyDescent="0.25">
      <c r="A7" s="7">
        <v>5</v>
      </c>
      <c r="B7" s="8" t="s">
        <v>117</v>
      </c>
    </row>
    <row r="8" spans="1:2" x14ac:dyDescent="0.25">
      <c r="A8" s="7">
        <v>6</v>
      </c>
      <c r="B8" s="8" t="s">
        <v>118</v>
      </c>
    </row>
    <row r="9" spans="1:2" x14ac:dyDescent="0.25">
      <c r="A9" s="7">
        <v>7</v>
      </c>
      <c r="B9" s="8" t="s">
        <v>119</v>
      </c>
    </row>
    <row r="10" spans="1:2" x14ac:dyDescent="0.25">
      <c r="A10" s="7" t="s">
        <v>140</v>
      </c>
      <c r="B10" s="8" t="s">
        <v>120</v>
      </c>
    </row>
    <row r="11" spans="1:2" x14ac:dyDescent="0.25">
      <c r="A11" s="7">
        <v>9</v>
      </c>
      <c r="B11" s="8" t="s">
        <v>121</v>
      </c>
    </row>
    <row r="12" spans="1:2" x14ac:dyDescent="0.25">
      <c r="A12" s="7">
        <v>10</v>
      </c>
      <c r="B12" s="8" t="s">
        <v>122</v>
      </c>
    </row>
    <row r="13" spans="1:2" x14ac:dyDescent="0.25">
      <c r="A13" s="7">
        <v>11</v>
      </c>
      <c r="B13" s="8" t="s">
        <v>123</v>
      </c>
    </row>
    <row r="14" spans="1:2" x14ac:dyDescent="0.25">
      <c r="A14" s="7">
        <v>12</v>
      </c>
      <c r="B14" s="8" t="s">
        <v>124</v>
      </c>
    </row>
    <row r="15" spans="1:2" x14ac:dyDescent="0.25">
      <c r="A15" s="7">
        <v>13</v>
      </c>
      <c r="B15" s="8" t="s">
        <v>125</v>
      </c>
    </row>
    <row r="16" spans="1:2" x14ac:dyDescent="0.25">
      <c r="A16" s="7">
        <v>14</v>
      </c>
      <c r="B16" s="8" t="s">
        <v>126</v>
      </c>
    </row>
    <row r="17" spans="1:2" x14ac:dyDescent="0.25">
      <c r="A17" s="7">
        <v>15</v>
      </c>
      <c r="B17" s="8" t="s">
        <v>127</v>
      </c>
    </row>
    <row r="18" spans="1:2" x14ac:dyDescent="0.25">
      <c r="A18" s="7">
        <v>16</v>
      </c>
      <c r="B18" s="8" t="s">
        <v>128</v>
      </c>
    </row>
    <row r="19" spans="1:2" x14ac:dyDescent="0.25">
      <c r="A19" s="7">
        <v>17</v>
      </c>
      <c r="B19" s="8" t="s">
        <v>129</v>
      </c>
    </row>
    <row r="20" spans="1:2" x14ac:dyDescent="0.25">
      <c r="A20" s="7">
        <v>18</v>
      </c>
      <c r="B20" s="8" t="s">
        <v>130</v>
      </c>
    </row>
    <row r="21" spans="1:2" x14ac:dyDescent="0.25">
      <c r="A21" s="7">
        <v>19</v>
      </c>
      <c r="B21" s="8" t="s">
        <v>131</v>
      </c>
    </row>
    <row r="22" spans="1:2" x14ac:dyDescent="0.25">
      <c r="A22" s="7">
        <v>20</v>
      </c>
      <c r="B22" s="8" t="s">
        <v>132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1" activePane="bottomLeft" state="frozen"/>
      <selection pane="bottomLeft" activeCell="F91" sqref="F91"/>
    </sheetView>
  </sheetViews>
  <sheetFormatPr defaultColWidth="9.140625" defaultRowHeight="15" x14ac:dyDescent="0.25"/>
  <cols>
    <col min="1" max="1" width="25.140625" style="120" customWidth="1"/>
    <col min="2" max="2" width="8.42578125" style="119" customWidth="1"/>
    <col min="3" max="3" width="11.5703125" style="120" customWidth="1"/>
    <col min="4" max="4" width="13.42578125" style="120" customWidth="1"/>
    <col min="5" max="5" width="17" style="120" customWidth="1"/>
    <col min="6" max="6" width="22.7109375" style="120" customWidth="1"/>
    <col min="7" max="7" width="19.5703125" style="120" customWidth="1"/>
    <col min="8" max="16384" width="9.140625" style="120"/>
  </cols>
  <sheetData>
    <row r="1" spans="1:7" ht="83.25" customHeight="1" x14ac:dyDescent="0.25">
      <c r="A1" s="214" t="s">
        <v>99</v>
      </c>
      <c r="B1" s="214"/>
      <c r="C1" s="214"/>
      <c r="D1" s="214"/>
      <c r="E1" s="214"/>
      <c r="F1" s="214"/>
      <c r="G1" s="214"/>
    </row>
    <row r="2" spans="1:7" s="109" customFormat="1" ht="165" x14ac:dyDescent="0.25">
      <c r="A2" s="27" t="s">
        <v>1</v>
      </c>
      <c r="B2" s="10" t="s">
        <v>2</v>
      </c>
      <c r="C2" s="10" t="s">
        <v>134</v>
      </c>
      <c r="D2" s="10" t="s">
        <v>135</v>
      </c>
      <c r="E2" s="10" t="s">
        <v>136</v>
      </c>
      <c r="F2" s="10" t="s">
        <v>137</v>
      </c>
      <c r="G2" s="10" t="s">
        <v>138</v>
      </c>
    </row>
    <row r="3" spans="1:7" x14ac:dyDescent="0.25">
      <c r="A3" s="27" t="s">
        <v>3</v>
      </c>
      <c r="B3" s="10" t="s">
        <v>88</v>
      </c>
      <c r="C3" s="26" t="s">
        <v>142</v>
      </c>
      <c r="D3" s="26" t="s">
        <v>142</v>
      </c>
      <c r="E3" s="26" t="s">
        <v>142</v>
      </c>
      <c r="F3" s="26" t="s">
        <v>142</v>
      </c>
      <c r="G3" s="26" t="s">
        <v>142</v>
      </c>
    </row>
    <row r="4" spans="1:7" ht="30" x14ac:dyDescent="0.25">
      <c r="A4" s="27" t="s">
        <v>18</v>
      </c>
      <c r="B4" s="10" t="s">
        <v>90</v>
      </c>
      <c r="C4" s="17" t="s">
        <v>142</v>
      </c>
      <c r="D4" s="17" t="s">
        <v>142</v>
      </c>
      <c r="E4" s="17" t="s">
        <v>142</v>
      </c>
      <c r="F4" s="17" t="s">
        <v>142</v>
      </c>
      <c r="G4" s="17" t="s">
        <v>142</v>
      </c>
    </row>
    <row r="5" spans="1:7" x14ac:dyDescent="0.25">
      <c r="A5" s="27" t="s">
        <v>43</v>
      </c>
      <c r="B5" s="10" t="s">
        <v>92</v>
      </c>
      <c r="C5" s="105" t="s">
        <v>142</v>
      </c>
      <c r="D5" s="105" t="s">
        <v>142</v>
      </c>
      <c r="E5" s="105" t="s">
        <v>142</v>
      </c>
      <c r="F5" s="105" t="s">
        <v>142</v>
      </c>
      <c r="G5" s="105" t="s">
        <v>142</v>
      </c>
    </row>
    <row r="6" spans="1:7" ht="30" x14ac:dyDescent="0.25">
      <c r="A6" s="27" t="s">
        <v>47</v>
      </c>
      <c r="B6" s="10" t="s">
        <v>91</v>
      </c>
      <c r="C6" s="26" t="s">
        <v>142</v>
      </c>
      <c r="D6" s="26" t="s">
        <v>142</v>
      </c>
      <c r="E6" s="26" t="s">
        <v>142</v>
      </c>
      <c r="F6" s="26" t="s">
        <v>142</v>
      </c>
      <c r="G6" s="26" t="s">
        <v>142</v>
      </c>
    </row>
    <row r="7" spans="1:7" x14ac:dyDescent="0.25">
      <c r="A7" s="27" t="s">
        <v>49</v>
      </c>
      <c r="B7" s="10" t="s">
        <v>91</v>
      </c>
      <c r="C7" s="26" t="s">
        <v>142</v>
      </c>
      <c r="D7" s="26" t="s">
        <v>142</v>
      </c>
      <c r="E7" s="26" t="s">
        <v>142</v>
      </c>
      <c r="F7" s="26" t="s">
        <v>142</v>
      </c>
      <c r="G7" s="26" t="s">
        <v>142</v>
      </c>
    </row>
    <row r="8" spans="1:7" x14ac:dyDescent="0.25">
      <c r="A8" s="27" t="s">
        <v>52</v>
      </c>
      <c r="B8" s="10" t="s">
        <v>92</v>
      </c>
      <c r="C8" s="26" t="s">
        <v>142</v>
      </c>
      <c r="D8" s="26" t="s">
        <v>142</v>
      </c>
      <c r="E8" s="26" t="s">
        <v>142</v>
      </c>
      <c r="F8" s="26" t="s">
        <v>142</v>
      </c>
      <c r="G8" s="26" t="s">
        <v>142</v>
      </c>
    </row>
    <row r="9" spans="1:7" ht="15.75" customHeight="1" x14ac:dyDescent="0.25">
      <c r="A9" s="27" t="s">
        <v>53</v>
      </c>
      <c r="B9" s="10" t="s">
        <v>93</v>
      </c>
      <c r="C9" s="26" t="s">
        <v>142</v>
      </c>
      <c r="D9" s="26" t="s">
        <v>142</v>
      </c>
      <c r="E9" s="26" t="s">
        <v>142</v>
      </c>
      <c r="F9" s="26" t="s">
        <v>142</v>
      </c>
      <c r="G9" s="26" t="s">
        <v>142</v>
      </c>
    </row>
    <row r="10" spans="1:7" x14ac:dyDescent="0.25">
      <c r="A10" s="27" t="s">
        <v>54</v>
      </c>
      <c r="B10" s="10" t="s">
        <v>92</v>
      </c>
      <c r="C10" s="26" t="s">
        <v>142</v>
      </c>
      <c r="D10" s="26" t="s">
        <v>142</v>
      </c>
      <c r="E10" s="26" t="s">
        <v>142</v>
      </c>
      <c r="F10" s="26" t="s">
        <v>142</v>
      </c>
      <c r="G10" s="26" t="s">
        <v>142</v>
      </c>
    </row>
    <row r="11" spans="1:7" x14ac:dyDescent="0.25">
      <c r="A11" s="27" t="s">
        <v>63</v>
      </c>
      <c r="B11" s="10" t="s">
        <v>90</v>
      </c>
      <c r="C11" s="26" t="s">
        <v>142</v>
      </c>
      <c r="D11" s="26" t="s">
        <v>142</v>
      </c>
      <c r="E11" s="26" t="s">
        <v>142</v>
      </c>
      <c r="F11" s="26" t="s">
        <v>142</v>
      </c>
      <c r="G11" s="26" t="s">
        <v>142</v>
      </c>
    </row>
    <row r="12" spans="1:7" ht="18.75" customHeight="1" x14ac:dyDescent="0.25">
      <c r="A12" s="27" t="s">
        <v>65</v>
      </c>
      <c r="B12" s="10" t="s">
        <v>88</v>
      </c>
      <c r="C12" s="26" t="s">
        <v>142</v>
      </c>
      <c r="D12" s="26" t="s">
        <v>142</v>
      </c>
      <c r="E12" s="26" t="s">
        <v>142</v>
      </c>
      <c r="F12" s="26" t="s">
        <v>142</v>
      </c>
      <c r="G12" s="26" t="s">
        <v>142</v>
      </c>
    </row>
    <row r="13" spans="1:7" x14ac:dyDescent="0.25">
      <c r="A13" s="27" t="s">
        <v>69</v>
      </c>
      <c r="B13" s="10" t="s">
        <v>93</v>
      </c>
      <c r="C13" s="26" t="s">
        <v>142</v>
      </c>
      <c r="D13" s="26" t="s">
        <v>142</v>
      </c>
      <c r="E13" s="26" t="s">
        <v>142</v>
      </c>
      <c r="F13" s="26" t="s">
        <v>142</v>
      </c>
      <c r="G13" s="26" t="s">
        <v>142</v>
      </c>
    </row>
    <row r="14" spans="1:7" x14ac:dyDescent="0.25">
      <c r="A14" s="27" t="s">
        <v>78</v>
      </c>
      <c r="B14" s="10" t="s">
        <v>90</v>
      </c>
      <c r="C14" s="26" t="s">
        <v>142</v>
      </c>
      <c r="D14" s="26" t="s">
        <v>142</v>
      </c>
      <c r="E14" s="26" t="s">
        <v>142</v>
      </c>
      <c r="F14" s="26" t="s">
        <v>142</v>
      </c>
      <c r="G14" s="26" t="s">
        <v>142</v>
      </c>
    </row>
    <row r="15" spans="1:7" ht="30" x14ac:dyDescent="0.25">
      <c r="A15" s="27" t="s">
        <v>84</v>
      </c>
      <c r="B15" s="10" t="s">
        <v>90</v>
      </c>
      <c r="C15" s="17" t="s">
        <v>142</v>
      </c>
      <c r="D15" s="17" t="s">
        <v>142</v>
      </c>
      <c r="E15" s="17" t="s">
        <v>142</v>
      </c>
      <c r="F15" s="17" t="s">
        <v>142</v>
      </c>
      <c r="G15" s="26" t="s">
        <v>142</v>
      </c>
    </row>
    <row r="16" spans="1:7" x14ac:dyDescent="0.25">
      <c r="A16" s="27" t="s">
        <v>87</v>
      </c>
      <c r="B16" s="10" t="s">
        <v>93</v>
      </c>
      <c r="C16" s="17" t="s">
        <v>142</v>
      </c>
      <c r="D16" s="17" t="s">
        <v>142</v>
      </c>
      <c r="E16" s="26" t="s">
        <v>142</v>
      </c>
      <c r="F16" s="26" t="s">
        <v>142</v>
      </c>
      <c r="G16" s="26" t="s">
        <v>142</v>
      </c>
    </row>
    <row r="17" spans="1:7" ht="15.75" x14ac:dyDescent="0.25">
      <c r="A17" s="27" t="s">
        <v>17</v>
      </c>
      <c r="B17" s="10" t="s">
        <v>94</v>
      </c>
      <c r="C17" s="55">
        <v>27.7</v>
      </c>
      <c r="D17" s="55">
        <v>28</v>
      </c>
      <c r="E17" s="55">
        <v>27.7</v>
      </c>
      <c r="F17" s="55">
        <v>53</v>
      </c>
      <c r="G17" s="121" t="s">
        <v>145</v>
      </c>
    </row>
    <row r="18" spans="1:7" x14ac:dyDescent="0.25">
      <c r="A18" s="27" t="s">
        <v>44</v>
      </c>
      <c r="B18" s="10" t="s">
        <v>93</v>
      </c>
      <c r="C18" s="17">
        <v>11.9</v>
      </c>
      <c r="D18" s="17">
        <v>12.3</v>
      </c>
      <c r="E18" s="17">
        <v>20.7</v>
      </c>
      <c r="F18" s="36">
        <v>37.81</v>
      </c>
      <c r="G18" s="106">
        <v>76.194000000000003</v>
      </c>
    </row>
    <row r="19" spans="1:7" x14ac:dyDescent="0.25">
      <c r="A19" s="27" t="s">
        <v>68</v>
      </c>
      <c r="B19" s="10" t="s">
        <v>94</v>
      </c>
      <c r="C19" s="34">
        <v>18.899999999999999</v>
      </c>
      <c r="D19" s="34">
        <v>19</v>
      </c>
      <c r="E19" s="34">
        <v>19.600000000000001</v>
      </c>
      <c r="F19" s="34">
        <v>57.4</v>
      </c>
      <c r="G19" s="34">
        <v>84.21</v>
      </c>
    </row>
    <row r="20" spans="1:7" x14ac:dyDescent="0.25">
      <c r="A20" s="27" t="s">
        <v>21</v>
      </c>
      <c r="B20" s="10" t="s">
        <v>94</v>
      </c>
      <c r="C20" s="17">
        <v>18</v>
      </c>
      <c r="D20" s="17">
        <v>20.05</v>
      </c>
      <c r="E20" s="17">
        <v>18</v>
      </c>
      <c r="F20" s="17">
        <v>11.11</v>
      </c>
      <c r="G20" s="17" t="s">
        <v>145</v>
      </c>
    </row>
    <row r="21" spans="1:7" x14ac:dyDescent="0.25">
      <c r="A21" s="27" t="s">
        <v>81</v>
      </c>
      <c r="B21" s="10" t="s">
        <v>96</v>
      </c>
      <c r="C21" s="17">
        <v>11.06</v>
      </c>
      <c r="D21" s="17">
        <v>11.06</v>
      </c>
      <c r="E21" s="17">
        <v>17.600000000000001</v>
      </c>
      <c r="F21" s="17">
        <v>45.1</v>
      </c>
      <c r="G21" s="17">
        <v>87.5</v>
      </c>
    </row>
    <row r="22" spans="1:7" x14ac:dyDescent="0.25">
      <c r="A22" s="27" t="s">
        <v>76</v>
      </c>
      <c r="B22" s="10" t="s">
        <v>92</v>
      </c>
      <c r="C22" s="17">
        <v>14.2</v>
      </c>
      <c r="D22" s="17">
        <v>14.5</v>
      </c>
      <c r="E22" s="17">
        <v>16.8</v>
      </c>
      <c r="F22" s="17">
        <v>65.099999999999994</v>
      </c>
      <c r="G22" s="17">
        <v>63.1</v>
      </c>
    </row>
    <row r="23" spans="1:7" ht="33.75" customHeight="1" x14ac:dyDescent="0.25">
      <c r="A23" s="27" t="s">
        <v>82</v>
      </c>
      <c r="B23" s="10" t="s">
        <v>94</v>
      </c>
      <c r="C23" s="17">
        <v>7.5</v>
      </c>
      <c r="D23" s="17">
        <v>7.5</v>
      </c>
      <c r="E23" s="17">
        <v>15.7</v>
      </c>
      <c r="F23" s="17" t="s">
        <v>145</v>
      </c>
      <c r="G23" s="17" t="s">
        <v>145</v>
      </c>
    </row>
    <row r="24" spans="1:7" x14ac:dyDescent="0.25">
      <c r="A24" s="27" t="s">
        <v>34</v>
      </c>
      <c r="B24" s="10" t="s">
        <v>88</v>
      </c>
      <c r="C24" s="17">
        <v>15.2</v>
      </c>
      <c r="D24" s="17">
        <v>15.3</v>
      </c>
      <c r="E24" s="17">
        <v>15.3</v>
      </c>
      <c r="F24" s="17">
        <v>85.03</v>
      </c>
      <c r="G24" s="35">
        <v>80.87</v>
      </c>
    </row>
    <row r="25" spans="1:7" x14ac:dyDescent="0.25">
      <c r="A25" s="27" t="s">
        <v>67</v>
      </c>
      <c r="B25" s="10" t="s">
        <v>93</v>
      </c>
      <c r="C25" s="38">
        <v>13</v>
      </c>
      <c r="D25" s="17">
        <v>14</v>
      </c>
      <c r="E25" s="17">
        <v>14</v>
      </c>
      <c r="F25" s="40">
        <v>19.3</v>
      </c>
      <c r="G25" s="26" t="s">
        <v>145</v>
      </c>
    </row>
    <row r="26" spans="1:7" x14ac:dyDescent="0.25">
      <c r="A26" s="27" t="s">
        <v>50</v>
      </c>
      <c r="B26" s="10" t="s">
        <v>89</v>
      </c>
      <c r="C26" s="17">
        <v>12</v>
      </c>
      <c r="D26" s="17">
        <v>12</v>
      </c>
      <c r="E26" s="17">
        <v>12</v>
      </c>
      <c r="F26" s="17">
        <v>55.2</v>
      </c>
      <c r="G26" s="35">
        <v>100</v>
      </c>
    </row>
    <row r="27" spans="1:7" x14ac:dyDescent="0.25">
      <c r="A27" s="27" t="s">
        <v>24</v>
      </c>
      <c r="B27" s="10" t="s">
        <v>91</v>
      </c>
      <c r="C27" s="17">
        <v>11.2</v>
      </c>
      <c r="D27" s="17">
        <v>10.5</v>
      </c>
      <c r="E27" s="17">
        <v>11.9</v>
      </c>
      <c r="F27" s="17">
        <v>48.6</v>
      </c>
      <c r="G27" s="17">
        <v>30</v>
      </c>
    </row>
    <row r="28" spans="1:7" x14ac:dyDescent="0.25">
      <c r="A28" s="27" t="s">
        <v>51</v>
      </c>
      <c r="B28" s="10" t="s">
        <v>89</v>
      </c>
      <c r="C28" s="18">
        <v>9.8000000000000007</v>
      </c>
      <c r="D28" s="18">
        <v>11</v>
      </c>
      <c r="E28" s="37">
        <v>11.7</v>
      </c>
      <c r="F28" s="26">
        <v>36.299999999999997</v>
      </c>
      <c r="G28" s="26">
        <v>48.9</v>
      </c>
    </row>
    <row r="29" spans="1:7" x14ac:dyDescent="0.25">
      <c r="A29" s="27" t="s">
        <v>55</v>
      </c>
      <c r="B29" s="10" t="s">
        <v>92</v>
      </c>
      <c r="C29" s="122">
        <v>8</v>
      </c>
      <c r="D29" s="122">
        <v>5.75</v>
      </c>
      <c r="E29" s="122">
        <v>11.4</v>
      </c>
      <c r="F29" s="123">
        <v>36.566666666666663</v>
      </c>
      <c r="G29" s="123">
        <v>63.7</v>
      </c>
    </row>
    <row r="30" spans="1:7" x14ac:dyDescent="0.25">
      <c r="A30" s="27" t="s">
        <v>29</v>
      </c>
      <c r="B30" s="10" t="s">
        <v>91</v>
      </c>
      <c r="C30" s="26">
        <v>9.8000000000000007</v>
      </c>
      <c r="D30" s="26">
        <v>5.5</v>
      </c>
      <c r="E30" s="26">
        <v>11.35</v>
      </c>
      <c r="F30" s="103" t="s">
        <v>141</v>
      </c>
      <c r="G30" s="103" t="s">
        <v>141</v>
      </c>
    </row>
    <row r="31" spans="1:7" ht="30" x14ac:dyDescent="0.25">
      <c r="A31" s="27" t="s">
        <v>86</v>
      </c>
      <c r="B31" s="10" t="s">
        <v>96</v>
      </c>
      <c r="C31" s="17">
        <v>4.8</v>
      </c>
      <c r="D31" s="17">
        <v>4.9000000000000004</v>
      </c>
      <c r="E31" s="17">
        <v>10.8</v>
      </c>
      <c r="F31" s="17">
        <v>30</v>
      </c>
      <c r="G31" s="35" t="s">
        <v>141</v>
      </c>
    </row>
    <row r="32" spans="1:7" x14ac:dyDescent="0.25">
      <c r="A32" s="27" t="s">
        <v>83</v>
      </c>
      <c r="B32" s="10" t="s">
        <v>92</v>
      </c>
      <c r="C32" s="17">
        <v>9.1999999999999993</v>
      </c>
      <c r="D32" s="17">
        <v>8.6</v>
      </c>
      <c r="E32" s="17">
        <v>10.7</v>
      </c>
      <c r="F32" s="17">
        <v>69.5</v>
      </c>
      <c r="G32" s="17">
        <v>72.400000000000006</v>
      </c>
    </row>
    <row r="33" spans="1:7" x14ac:dyDescent="0.25">
      <c r="A33" s="27" t="s">
        <v>36</v>
      </c>
      <c r="B33" s="10" t="s">
        <v>95</v>
      </c>
      <c r="C33" s="40">
        <v>8.5</v>
      </c>
      <c r="D33" s="40">
        <v>7.9</v>
      </c>
      <c r="E33" s="40">
        <v>10</v>
      </c>
      <c r="F33" s="40">
        <v>65.599999999999994</v>
      </c>
      <c r="G33" s="40">
        <v>60</v>
      </c>
    </row>
    <row r="34" spans="1:7" x14ac:dyDescent="0.25">
      <c r="A34" s="27" t="s">
        <v>48</v>
      </c>
      <c r="B34" s="10" t="s">
        <v>92</v>
      </c>
      <c r="C34" s="40">
        <v>7</v>
      </c>
      <c r="D34" s="17">
        <v>10</v>
      </c>
      <c r="E34" s="18">
        <v>10</v>
      </c>
      <c r="F34" s="17">
        <v>48.3</v>
      </c>
      <c r="G34" s="17">
        <v>50</v>
      </c>
    </row>
    <row r="35" spans="1:7" x14ac:dyDescent="0.25">
      <c r="A35" s="27" t="s">
        <v>85</v>
      </c>
      <c r="B35" s="10" t="s">
        <v>90</v>
      </c>
      <c r="C35" s="17">
        <v>7.87</v>
      </c>
      <c r="D35" s="17">
        <v>7.91</v>
      </c>
      <c r="E35" s="17">
        <v>9.4</v>
      </c>
      <c r="F35" s="39">
        <v>48.1</v>
      </c>
      <c r="G35" s="39">
        <v>33.799999999999997</v>
      </c>
    </row>
    <row r="36" spans="1:7" x14ac:dyDescent="0.25">
      <c r="A36" s="27" t="s">
        <v>31</v>
      </c>
      <c r="B36" s="10" t="s">
        <v>92</v>
      </c>
      <c r="C36" s="26">
        <v>8.6</v>
      </c>
      <c r="D36" s="26">
        <v>8.6999999999999993</v>
      </c>
      <c r="E36" s="26">
        <v>8.6999999999999993</v>
      </c>
      <c r="F36" s="43">
        <v>44.8</v>
      </c>
      <c r="G36" s="43">
        <v>56.1</v>
      </c>
    </row>
    <row r="37" spans="1:7" x14ac:dyDescent="0.25">
      <c r="A37" s="27" t="s">
        <v>45</v>
      </c>
      <c r="B37" s="10" t="s">
        <v>93</v>
      </c>
      <c r="C37" s="39">
        <v>7.87</v>
      </c>
      <c r="D37" s="39">
        <v>8</v>
      </c>
      <c r="E37" s="39">
        <v>8.3000000000000007</v>
      </c>
      <c r="F37" s="17">
        <v>59</v>
      </c>
      <c r="G37" s="35">
        <v>49</v>
      </c>
    </row>
    <row r="38" spans="1:7" x14ac:dyDescent="0.25">
      <c r="A38" s="27" t="s">
        <v>20</v>
      </c>
      <c r="B38" s="10" t="s">
        <v>93</v>
      </c>
      <c r="C38" s="17">
        <v>7.75</v>
      </c>
      <c r="D38" s="17">
        <v>7.8</v>
      </c>
      <c r="E38" s="17">
        <v>8</v>
      </c>
      <c r="F38" s="40">
        <v>43.9</v>
      </c>
      <c r="G38" s="40">
        <v>54.3</v>
      </c>
    </row>
    <row r="39" spans="1:7" x14ac:dyDescent="0.25">
      <c r="A39" s="27" t="s">
        <v>75</v>
      </c>
      <c r="B39" s="10" t="s">
        <v>96</v>
      </c>
      <c r="C39" s="40">
        <v>8</v>
      </c>
      <c r="D39" s="40">
        <v>8</v>
      </c>
      <c r="E39" s="40">
        <v>8</v>
      </c>
      <c r="F39" s="40">
        <v>51</v>
      </c>
      <c r="G39" s="35">
        <v>50</v>
      </c>
    </row>
    <row r="40" spans="1:7" x14ac:dyDescent="0.25">
      <c r="A40" s="27" t="s">
        <v>72</v>
      </c>
      <c r="B40" s="10" t="s">
        <v>89</v>
      </c>
      <c r="C40" s="17">
        <v>6.5</v>
      </c>
      <c r="D40" s="17">
        <v>6.9</v>
      </c>
      <c r="E40" s="17">
        <v>7.9</v>
      </c>
      <c r="F40" s="17">
        <v>44</v>
      </c>
      <c r="G40" s="17">
        <v>75</v>
      </c>
    </row>
    <row r="41" spans="1:7" x14ac:dyDescent="0.25">
      <c r="A41" s="27" t="s">
        <v>74</v>
      </c>
      <c r="B41" s="10" t="s">
        <v>89</v>
      </c>
      <c r="C41" s="17">
        <v>7</v>
      </c>
      <c r="D41" s="17">
        <v>7.5</v>
      </c>
      <c r="E41" s="17">
        <v>7.76</v>
      </c>
      <c r="F41" s="17" t="s">
        <v>145</v>
      </c>
      <c r="G41" s="17" t="s">
        <v>145</v>
      </c>
    </row>
    <row r="42" spans="1:7" x14ac:dyDescent="0.25">
      <c r="A42" s="27" t="s">
        <v>79</v>
      </c>
      <c r="B42" s="10" t="s">
        <v>89</v>
      </c>
      <c r="C42" s="17">
        <v>5</v>
      </c>
      <c r="D42" s="17">
        <v>5.0999999999999996</v>
      </c>
      <c r="E42" s="17">
        <v>7.3</v>
      </c>
      <c r="F42" s="17">
        <v>44.5</v>
      </c>
      <c r="G42" s="35">
        <v>0</v>
      </c>
    </row>
    <row r="43" spans="1:7" ht="30" x14ac:dyDescent="0.25">
      <c r="A43" s="27" t="s">
        <v>66</v>
      </c>
      <c r="B43" s="10" t="s">
        <v>94</v>
      </c>
      <c r="C43" s="26">
        <v>3.83</v>
      </c>
      <c r="D43" s="26">
        <v>4.3</v>
      </c>
      <c r="E43" s="26">
        <v>7.15</v>
      </c>
      <c r="F43" s="26">
        <v>41.85</v>
      </c>
      <c r="G43" s="26">
        <v>76.16</v>
      </c>
    </row>
    <row r="44" spans="1:7" x14ac:dyDescent="0.25">
      <c r="A44" s="27" t="s">
        <v>5</v>
      </c>
      <c r="B44" s="10" t="s">
        <v>89</v>
      </c>
      <c r="C44" s="17">
        <v>4.9000000000000004</v>
      </c>
      <c r="D44" s="17">
        <v>5.0999999999999996</v>
      </c>
      <c r="E44" s="17">
        <v>7</v>
      </c>
      <c r="F44" s="17">
        <v>62.4</v>
      </c>
      <c r="G44" s="17">
        <v>34</v>
      </c>
    </row>
    <row r="45" spans="1:7" x14ac:dyDescent="0.25">
      <c r="A45" s="27" t="s">
        <v>60</v>
      </c>
      <c r="B45" s="10" t="s">
        <v>92</v>
      </c>
      <c r="C45" s="43">
        <v>6.6</v>
      </c>
      <c r="D45" s="43">
        <v>6.7</v>
      </c>
      <c r="E45" s="43">
        <v>7</v>
      </c>
      <c r="F45" s="43">
        <v>68.099999999999994</v>
      </c>
      <c r="G45" s="43">
        <v>43.8</v>
      </c>
    </row>
    <row r="46" spans="1:7" x14ac:dyDescent="0.25">
      <c r="A46" s="27" t="s">
        <v>42</v>
      </c>
      <c r="B46" s="10" t="s">
        <v>92</v>
      </c>
      <c r="C46" s="104">
        <v>2.8</v>
      </c>
      <c r="D46" s="104">
        <v>2.9</v>
      </c>
      <c r="E46" s="104">
        <v>6.7</v>
      </c>
      <c r="F46" s="104">
        <v>80</v>
      </c>
      <c r="G46" s="104">
        <v>82</v>
      </c>
    </row>
    <row r="47" spans="1:7" x14ac:dyDescent="0.25">
      <c r="A47" s="27" t="s">
        <v>26</v>
      </c>
      <c r="B47" s="10" t="s">
        <v>93</v>
      </c>
      <c r="C47" s="18">
        <v>6.51</v>
      </c>
      <c r="D47" s="18">
        <v>6.52</v>
      </c>
      <c r="E47" s="18">
        <v>6.52</v>
      </c>
      <c r="F47" s="18">
        <v>57.85</v>
      </c>
      <c r="G47" s="37">
        <v>90.9</v>
      </c>
    </row>
    <row r="48" spans="1:7" x14ac:dyDescent="0.25">
      <c r="A48" s="27" t="s">
        <v>14</v>
      </c>
      <c r="B48" s="10" t="s">
        <v>88</v>
      </c>
      <c r="C48" s="17">
        <v>6.2</v>
      </c>
      <c r="D48" s="17">
        <v>6.3</v>
      </c>
      <c r="E48" s="17">
        <v>6.3</v>
      </c>
      <c r="F48" s="17">
        <v>60.3</v>
      </c>
      <c r="G48" s="35">
        <v>70.599999999999994</v>
      </c>
    </row>
    <row r="49" spans="1:7" x14ac:dyDescent="0.25">
      <c r="A49" s="27" t="s">
        <v>41</v>
      </c>
      <c r="B49" s="10" t="s">
        <v>90</v>
      </c>
      <c r="C49" s="18">
        <v>4.7</v>
      </c>
      <c r="D49" s="18">
        <v>6.1</v>
      </c>
      <c r="E49" s="18">
        <v>6.24</v>
      </c>
      <c r="F49" s="18">
        <v>39.6</v>
      </c>
      <c r="G49" s="18">
        <v>67</v>
      </c>
    </row>
    <row r="50" spans="1:7" x14ac:dyDescent="0.25">
      <c r="A50" s="27" t="s">
        <v>16</v>
      </c>
      <c r="B50" s="10" t="s">
        <v>93</v>
      </c>
      <c r="C50" s="17">
        <v>6</v>
      </c>
      <c r="D50" s="17">
        <v>6</v>
      </c>
      <c r="E50" s="17">
        <v>6</v>
      </c>
      <c r="F50" s="17">
        <v>82.3</v>
      </c>
      <c r="G50" s="17">
        <v>91.5</v>
      </c>
    </row>
    <row r="51" spans="1:7" x14ac:dyDescent="0.25">
      <c r="A51" s="27" t="s">
        <v>57</v>
      </c>
      <c r="B51" s="10" t="s">
        <v>91</v>
      </c>
      <c r="C51" s="32">
        <v>6</v>
      </c>
      <c r="D51" s="32">
        <v>6</v>
      </c>
      <c r="E51" s="32">
        <v>6</v>
      </c>
      <c r="F51" s="107">
        <v>59.3</v>
      </c>
      <c r="G51" s="26" t="s">
        <v>145</v>
      </c>
    </row>
    <row r="52" spans="1:7" x14ac:dyDescent="0.25">
      <c r="A52" s="27" t="s">
        <v>38</v>
      </c>
      <c r="B52" s="10" t="s">
        <v>93</v>
      </c>
      <c r="C52" s="26">
        <v>4.5</v>
      </c>
      <c r="D52" s="26">
        <v>4.5</v>
      </c>
      <c r="E52" s="26">
        <v>5.7</v>
      </c>
      <c r="F52" s="26">
        <v>41.6</v>
      </c>
      <c r="G52" s="44">
        <v>60.5</v>
      </c>
    </row>
    <row r="53" spans="1:7" x14ac:dyDescent="0.25">
      <c r="A53" s="27" t="s">
        <v>10</v>
      </c>
      <c r="B53" s="10" t="s">
        <v>93</v>
      </c>
      <c r="C53" s="26">
        <v>5.3</v>
      </c>
      <c r="D53" s="26">
        <v>5.2</v>
      </c>
      <c r="E53" s="26">
        <v>5.3</v>
      </c>
      <c r="F53" s="26">
        <v>69.400000000000006</v>
      </c>
      <c r="G53" s="44">
        <v>75</v>
      </c>
    </row>
    <row r="54" spans="1:7" ht="30" x14ac:dyDescent="0.25">
      <c r="A54" s="27" t="s">
        <v>9</v>
      </c>
      <c r="B54" s="10" t="s">
        <v>92</v>
      </c>
      <c r="C54" s="34">
        <v>5.0999999999999996</v>
      </c>
      <c r="D54" s="34">
        <v>5.1100000000000003</v>
      </c>
      <c r="E54" s="34">
        <v>5.1100000000000003</v>
      </c>
      <c r="F54" s="26">
        <v>67.3</v>
      </c>
      <c r="G54" s="26">
        <v>57.3</v>
      </c>
    </row>
    <row r="55" spans="1:7" x14ac:dyDescent="0.25">
      <c r="A55" s="27" t="s">
        <v>8</v>
      </c>
      <c r="B55" s="10" t="s">
        <v>88</v>
      </c>
      <c r="C55" s="17">
        <v>5</v>
      </c>
      <c r="D55" s="17">
        <v>5</v>
      </c>
      <c r="E55" s="17">
        <v>5</v>
      </c>
      <c r="F55" s="39">
        <v>51.4</v>
      </c>
      <c r="G55" s="39">
        <v>32.1</v>
      </c>
    </row>
    <row r="56" spans="1:7" ht="30" x14ac:dyDescent="0.25">
      <c r="A56" s="27" t="s">
        <v>28</v>
      </c>
      <c r="B56" s="10" t="s">
        <v>94</v>
      </c>
      <c r="C56" s="17">
        <v>4.7</v>
      </c>
      <c r="D56" s="17">
        <v>4.8</v>
      </c>
      <c r="E56" s="17">
        <v>5</v>
      </c>
      <c r="F56" s="17">
        <v>70</v>
      </c>
      <c r="G56" s="35">
        <v>61</v>
      </c>
    </row>
    <row r="57" spans="1:7" x14ac:dyDescent="0.25">
      <c r="A57" s="27" t="s">
        <v>4</v>
      </c>
      <c r="B57" s="10" t="s">
        <v>89</v>
      </c>
      <c r="C57" s="17" t="s">
        <v>141</v>
      </c>
      <c r="D57" s="17">
        <v>4</v>
      </c>
      <c r="E57" s="17">
        <v>4.8</v>
      </c>
      <c r="F57" s="26">
        <v>33.799999999999997</v>
      </c>
      <c r="G57" s="26">
        <v>90</v>
      </c>
    </row>
    <row r="58" spans="1:7" x14ac:dyDescent="0.25">
      <c r="A58" s="27" t="s">
        <v>35</v>
      </c>
      <c r="B58" s="10" t="s">
        <v>89</v>
      </c>
      <c r="C58" s="17">
        <v>3.9</v>
      </c>
      <c r="D58" s="17">
        <v>3.8</v>
      </c>
      <c r="E58" s="17">
        <v>4.79</v>
      </c>
      <c r="F58" s="39" t="s">
        <v>145</v>
      </c>
      <c r="G58" s="39" t="s">
        <v>145</v>
      </c>
    </row>
    <row r="59" spans="1:7" x14ac:dyDescent="0.25">
      <c r="A59" s="27" t="s">
        <v>139</v>
      </c>
      <c r="B59" s="10" t="s">
        <v>91</v>
      </c>
      <c r="C59" s="43" t="s">
        <v>142</v>
      </c>
      <c r="D59" s="43">
        <v>4.5</v>
      </c>
      <c r="E59" s="43">
        <v>4.76</v>
      </c>
      <c r="F59" s="41">
        <v>36.1</v>
      </c>
      <c r="G59" s="41">
        <v>37.9</v>
      </c>
    </row>
    <row r="60" spans="1:7" x14ac:dyDescent="0.25">
      <c r="A60" s="27" t="s">
        <v>15</v>
      </c>
      <c r="B60" s="10" t="s">
        <v>91</v>
      </c>
      <c r="C60" s="17">
        <v>4.5</v>
      </c>
      <c r="D60" s="17">
        <v>4.5999999999999996</v>
      </c>
      <c r="E60" s="17">
        <v>4.5999999999999996</v>
      </c>
      <c r="F60" s="18">
        <v>34</v>
      </c>
      <c r="G60" s="26">
        <v>76.12</v>
      </c>
    </row>
    <row r="61" spans="1:7" x14ac:dyDescent="0.25">
      <c r="A61" s="27" t="s">
        <v>32</v>
      </c>
      <c r="B61" s="10" t="s">
        <v>91</v>
      </c>
      <c r="C61" s="17">
        <v>4.5999999999999996</v>
      </c>
      <c r="D61" s="17">
        <v>4.5999999999999996</v>
      </c>
      <c r="E61" s="17">
        <v>4.5999999999999996</v>
      </c>
      <c r="F61" s="14">
        <f>(44.22+37.02+41.08)/3</f>
        <v>40.773333333333333</v>
      </c>
      <c r="G61" s="35">
        <v>90.9</v>
      </c>
    </row>
    <row r="62" spans="1:7" ht="30" x14ac:dyDescent="0.25">
      <c r="A62" s="27" t="s">
        <v>80</v>
      </c>
      <c r="B62" s="10" t="s">
        <v>96</v>
      </c>
      <c r="C62" s="17">
        <v>4.5</v>
      </c>
      <c r="D62" s="17">
        <v>4.5999999999999996</v>
      </c>
      <c r="E62" s="17">
        <v>4.5999999999999996</v>
      </c>
      <c r="F62" s="39">
        <v>30.43</v>
      </c>
      <c r="G62" s="41" t="s">
        <v>145</v>
      </c>
    </row>
    <row r="63" spans="1:7" x14ac:dyDescent="0.25">
      <c r="A63" s="27" t="s">
        <v>19</v>
      </c>
      <c r="B63" s="10" t="s">
        <v>90</v>
      </c>
      <c r="C63" s="17">
        <v>4.5999999999999996</v>
      </c>
      <c r="D63" s="17">
        <v>4.5</v>
      </c>
      <c r="E63" s="17">
        <v>4.5599999999999996</v>
      </c>
      <c r="F63" s="17" t="s">
        <v>141</v>
      </c>
      <c r="G63" s="35" t="s">
        <v>141</v>
      </c>
    </row>
    <row r="64" spans="1:7" x14ac:dyDescent="0.25">
      <c r="A64" s="27" t="s">
        <v>27</v>
      </c>
      <c r="B64" s="10" t="s">
        <v>90</v>
      </c>
      <c r="C64" s="17">
        <v>3.5</v>
      </c>
      <c r="D64" s="17">
        <v>4</v>
      </c>
      <c r="E64" s="17">
        <v>4.5</v>
      </c>
      <c r="F64" s="17">
        <v>36.5</v>
      </c>
      <c r="G64" s="35">
        <v>80</v>
      </c>
    </row>
    <row r="65" spans="1:7" x14ac:dyDescent="0.25">
      <c r="A65" s="27" t="s">
        <v>46</v>
      </c>
      <c r="B65" s="10" t="s">
        <v>91</v>
      </c>
      <c r="C65" s="18">
        <v>4</v>
      </c>
      <c r="D65" s="18">
        <v>4</v>
      </c>
      <c r="E65" s="18">
        <v>4.4000000000000004</v>
      </c>
      <c r="F65" s="18">
        <v>60.23</v>
      </c>
      <c r="G65" s="18">
        <v>80</v>
      </c>
    </row>
    <row r="66" spans="1:7" ht="15.75" x14ac:dyDescent="0.25">
      <c r="A66" s="27" t="s">
        <v>70</v>
      </c>
      <c r="B66" s="10" t="s">
        <v>92</v>
      </c>
      <c r="C66" s="17">
        <v>4</v>
      </c>
      <c r="D66" s="17">
        <v>4.3</v>
      </c>
      <c r="E66" s="17">
        <v>4.3</v>
      </c>
      <c r="F66" s="17">
        <v>82</v>
      </c>
      <c r="G66" s="53">
        <v>99</v>
      </c>
    </row>
    <row r="67" spans="1:7" ht="24.75" customHeight="1" x14ac:dyDescent="0.25">
      <c r="A67" s="27" t="s">
        <v>77</v>
      </c>
      <c r="B67" s="10" t="s">
        <v>92</v>
      </c>
      <c r="C67" s="26">
        <v>4</v>
      </c>
      <c r="D67" s="26">
        <v>3.5</v>
      </c>
      <c r="E67" s="26">
        <v>4.04</v>
      </c>
      <c r="F67" s="26">
        <v>16.3</v>
      </c>
      <c r="G67" s="26">
        <v>50</v>
      </c>
    </row>
    <row r="68" spans="1:7" x14ac:dyDescent="0.25">
      <c r="A68" s="27" t="s">
        <v>13</v>
      </c>
      <c r="B68" s="10" t="s">
        <v>93</v>
      </c>
      <c r="C68" s="26" t="s">
        <v>145</v>
      </c>
      <c r="D68" s="26">
        <v>3.5</v>
      </c>
      <c r="E68" s="26">
        <v>4</v>
      </c>
      <c r="F68" s="34">
        <v>33.4</v>
      </c>
      <c r="G68" s="34">
        <v>100</v>
      </c>
    </row>
    <row r="69" spans="1:7" x14ac:dyDescent="0.25">
      <c r="A69" s="27" t="s">
        <v>40</v>
      </c>
      <c r="B69" s="10" t="s">
        <v>93</v>
      </c>
      <c r="C69" s="17">
        <v>3</v>
      </c>
      <c r="D69" s="17">
        <v>4</v>
      </c>
      <c r="E69" s="17">
        <v>4</v>
      </c>
      <c r="F69" s="17">
        <v>33.299999999999997</v>
      </c>
      <c r="G69" s="26" t="s">
        <v>145</v>
      </c>
    </row>
    <row r="70" spans="1:7" x14ac:dyDescent="0.25">
      <c r="A70" s="27" t="s">
        <v>7</v>
      </c>
      <c r="B70" s="10" t="s">
        <v>91</v>
      </c>
      <c r="C70" s="17">
        <v>4.05</v>
      </c>
      <c r="D70" s="17">
        <v>4.3</v>
      </c>
      <c r="E70" s="17">
        <v>3.6</v>
      </c>
      <c r="F70" s="17">
        <v>61.1</v>
      </c>
      <c r="G70" s="17">
        <v>100</v>
      </c>
    </row>
    <row r="71" spans="1:7" x14ac:dyDescent="0.25">
      <c r="A71" s="27" t="s">
        <v>59</v>
      </c>
      <c r="B71" s="10" t="s">
        <v>93</v>
      </c>
      <c r="C71" s="17">
        <v>0.9</v>
      </c>
      <c r="D71" s="17">
        <v>3.6</v>
      </c>
      <c r="E71" s="17">
        <v>3.6</v>
      </c>
      <c r="F71" s="17">
        <v>44</v>
      </c>
      <c r="G71" s="26" t="s">
        <v>145</v>
      </c>
    </row>
    <row r="72" spans="1:7" x14ac:dyDescent="0.25">
      <c r="A72" s="27" t="s">
        <v>33</v>
      </c>
      <c r="B72" s="10" t="s">
        <v>93</v>
      </c>
      <c r="C72" s="17">
        <v>3.1</v>
      </c>
      <c r="D72" s="17">
        <v>3.3</v>
      </c>
      <c r="E72" s="17">
        <v>3.3</v>
      </c>
      <c r="F72" s="17">
        <v>50.3</v>
      </c>
      <c r="G72" s="17">
        <v>83.1</v>
      </c>
    </row>
    <row r="73" spans="1:7" x14ac:dyDescent="0.25">
      <c r="A73" s="27" t="s">
        <v>11</v>
      </c>
      <c r="B73" s="10" t="s">
        <v>93</v>
      </c>
      <c r="C73" s="40">
        <v>2</v>
      </c>
      <c r="D73" s="40">
        <v>3</v>
      </c>
      <c r="E73" s="40">
        <v>3.2</v>
      </c>
      <c r="F73" s="40">
        <v>40.4</v>
      </c>
      <c r="G73" s="26" t="s">
        <v>145</v>
      </c>
    </row>
    <row r="74" spans="1:7" x14ac:dyDescent="0.25">
      <c r="A74" s="27" t="s">
        <v>64</v>
      </c>
      <c r="B74" s="10" t="s">
        <v>96</v>
      </c>
      <c r="C74" s="26">
        <v>3</v>
      </c>
      <c r="D74" s="26">
        <v>3</v>
      </c>
      <c r="E74" s="26">
        <v>3</v>
      </c>
      <c r="F74" s="26">
        <v>56.3</v>
      </c>
      <c r="G74" s="26">
        <v>58</v>
      </c>
    </row>
    <row r="75" spans="1:7" ht="30" x14ac:dyDescent="0.25">
      <c r="A75" s="27" t="s">
        <v>12</v>
      </c>
      <c r="B75" s="10" t="s">
        <v>90</v>
      </c>
      <c r="C75" s="17">
        <v>3.7</v>
      </c>
      <c r="D75" s="17">
        <v>4.0999999999999996</v>
      </c>
      <c r="E75" s="18">
        <v>2.96</v>
      </c>
      <c r="F75" s="17">
        <v>36.799999999999997</v>
      </c>
      <c r="G75" s="26" t="s">
        <v>144</v>
      </c>
    </row>
    <row r="76" spans="1:7" x14ac:dyDescent="0.25">
      <c r="A76" s="27" t="s">
        <v>58</v>
      </c>
      <c r="B76" s="10" t="s">
        <v>88</v>
      </c>
      <c r="C76" s="17">
        <v>2.2999999999999998</v>
      </c>
      <c r="D76" s="17">
        <v>2.5</v>
      </c>
      <c r="E76" s="17">
        <v>2.7</v>
      </c>
      <c r="F76" s="17">
        <v>45.4</v>
      </c>
      <c r="G76" s="35">
        <v>48.8</v>
      </c>
    </row>
    <row r="77" spans="1:7" x14ac:dyDescent="0.25">
      <c r="A77" s="27" t="s">
        <v>25</v>
      </c>
      <c r="B77" s="10" t="s">
        <v>88</v>
      </c>
      <c r="C77" s="17">
        <v>2.5</v>
      </c>
      <c r="D77" s="17">
        <v>1.5</v>
      </c>
      <c r="E77" s="17">
        <v>2.5</v>
      </c>
      <c r="F77" s="17">
        <v>71</v>
      </c>
      <c r="G77" s="17">
        <v>85</v>
      </c>
    </row>
    <row r="78" spans="1:7" x14ac:dyDescent="0.25">
      <c r="A78" s="27" t="s">
        <v>30</v>
      </c>
      <c r="B78" s="10" t="s">
        <v>89</v>
      </c>
      <c r="C78" s="26">
        <v>1.2</v>
      </c>
      <c r="D78" s="26">
        <v>1.3</v>
      </c>
      <c r="E78" s="26">
        <v>2.44</v>
      </c>
      <c r="F78" s="26">
        <v>73.3</v>
      </c>
      <c r="G78" s="44">
        <v>56.2</v>
      </c>
    </row>
    <row r="79" spans="1:7" x14ac:dyDescent="0.25">
      <c r="A79" s="27" t="s">
        <v>39</v>
      </c>
      <c r="B79" s="10" t="s">
        <v>91</v>
      </c>
      <c r="C79" s="17">
        <v>1.5</v>
      </c>
      <c r="D79" s="17">
        <v>2</v>
      </c>
      <c r="E79" s="17">
        <v>2</v>
      </c>
      <c r="F79" s="17">
        <v>70</v>
      </c>
      <c r="G79" s="35">
        <v>68.2</v>
      </c>
    </row>
    <row r="80" spans="1:7" x14ac:dyDescent="0.25">
      <c r="A80" s="27" t="s">
        <v>71</v>
      </c>
      <c r="B80" s="10" t="s">
        <v>93</v>
      </c>
      <c r="C80" s="17">
        <v>0.1</v>
      </c>
      <c r="D80" s="17">
        <v>2.2000000000000002</v>
      </c>
      <c r="E80" s="17">
        <v>2</v>
      </c>
      <c r="F80" s="17">
        <v>36</v>
      </c>
      <c r="G80" s="17">
        <v>68</v>
      </c>
    </row>
    <row r="81" spans="1:7" x14ac:dyDescent="0.25">
      <c r="A81" s="27" t="s">
        <v>62</v>
      </c>
      <c r="B81" s="10" t="s">
        <v>92</v>
      </c>
      <c r="C81" s="41">
        <v>1.5</v>
      </c>
      <c r="D81" s="41">
        <v>1.7</v>
      </c>
      <c r="E81" s="41">
        <v>1.7</v>
      </c>
      <c r="F81" s="26">
        <v>24.6</v>
      </c>
      <c r="G81" s="26">
        <v>36.4</v>
      </c>
    </row>
    <row r="82" spans="1:7" x14ac:dyDescent="0.25">
      <c r="A82" s="27" t="s">
        <v>73</v>
      </c>
      <c r="B82" s="10" t="s">
        <v>93</v>
      </c>
      <c r="C82" s="17">
        <v>1</v>
      </c>
      <c r="D82" s="17">
        <v>2</v>
      </c>
      <c r="E82" s="17">
        <v>1.37</v>
      </c>
      <c r="F82" s="17">
        <v>0.56999999999999995</v>
      </c>
      <c r="G82" s="17">
        <v>0.59</v>
      </c>
    </row>
    <row r="83" spans="1:7" ht="30" x14ac:dyDescent="0.25">
      <c r="A83" s="27" t="s">
        <v>23</v>
      </c>
      <c r="B83" s="10" t="s">
        <v>94</v>
      </c>
      <c r="C83" s="17">
        <v>1</v>
      </c>
      <c r="D83" s="17">
        <v>1</v>
      </c>
      <c r="E83" s="17">
        <v>1</v>
      </c>
      <c r="F83" s="17">
        <v>57.5</v>
      </c>
      <c r="G83" s="17">
        <v>66</v>
      </c>
    </row>
    <row r="84" spans="1:7" x14ac:dyDescent="0.25">
      <c r="A84" s="27" t="s">
        <v>6</v>
      </c>
      <c r="B84" s="10" t="s">
        <v>90</v>
      </c>
      <c r="C84" s="17">
        <v>0.5</v>
      </c>
      <c r="D84" s="17">
        <v>0.5</v>
      </c>
      <c r="E84" s="17">
        <v>0.5</v>
      </c>
      <c r="F84" s="17">
        <v>33.9</v>
      </c>
      <c r="G84" s="35">
        <v>45</v>
      </c>
    </row>
    <row r="85" spans="1:7" x14ac:dyDescent="0.25">
      <c r="A85" s="27" t="s">
        <v>56</v>
      </c>
      <c r="B85" s="10" t="s">
        <v>90</v>
      </c>
      <c r="C85" s="17">
        <v>1</v>
      </c>
      <c r="D85" s="17">
        <v>3</v>
      </c>
      <c r="E85" s="17">
        <v>0.5</v>
      </c>
      <c r="F85" s="15">
        <v>47</v>
      </c>
      <c r="G85" s="26">
        <v>80</v>
      </c>
    </row>
    <row r="86" spans="1:7" x14ac:dyDescent="0.25">
      <c r="A86" s="27" t="s">
        <v>22</v>
      </c>
      <c r="B86" s="10" t="s">
        <v>89</v>
      </c>
      <c r="C86" s="26">
        <v>0.2</v>
      </c>
      <c r="D86" s="43">
        <v>2</v>
      </c>
      <c r="E86" s="43">
        <v>0.2</v>
      </c>
      <c r="F86" s="26" t="s">
        <v>145</v>
      </c>
      <c r="G86" s="26" t="s">
        <v>145</v>
      </c>
    </row>
    <row r="87" spans="1:7" x14ac:dyDescent="0.25">
      <c r="A87" s="27" t="s">
        <v>37</v>
      </c>
      <c r="B87" s="10" t="s">
        <v>96</v>
      </c>
      <c r="C87" s="43">
        <v>0</v>
      </c>
      <c r="D87" s="43">
        <v>0</v>
      </c>
      <c r="E87" s="43">
        <v>0.1</v>
      </c>
      <c r="F87" s="43">
        <v>44.7</v>
      </c>
      <c r="G87" s="43">
        <v>49.2</v>
      </c>
    </row>
    <row r="93" spans="1:7" ht="81" customHeight="1" x14ac:dyDescent="0.25">
      <c r="A93" s="215" t="s">
        <v>0</v>
      </c>
      <c r="B93" s="215"/>
      <c r="C93" s="215"/>
      <c r="D93" s="215"/>
      <c r="E93" s="215"/>
      <c r="F93" s="215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5" activePane="bottomLeft" state="frozen"/>
      <selection pane="bottomLeft" activeCell="E2" sqref="E2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7.140625" style="102" customWidth="1"/>
    <col min="4" max="4" width="15.28515625" style="102" customWidth="1"/>
    <col min="5" max="5" width="17" style="102" customWidth="1"/>
    <col min="6" max="6" width="22.85546875" style="102" customWidth="1"/>
    <col min="7" max="7" width="16.7109375" style="102" customWidth="1"/>
    <col min="8" max="16384" width="9.140625" style="102"/>
  </cols>
  <sheetData>
    <row r="1" spans="1:7" ht="45.75" customHeight="1" x14ac:dyDescent="0.25">
      <c r="A1" s="216" t="s">
        <v>100</v>
      </c>
      <c r="B1" s="216"/>
      <c r="C1" s="216"/>
      <c r="D1" s="216"/>
      <c r="E1" s="216"/>
      <c r="F1" s="216"/>
      <c r="G1" s="216"/>
    </row>
    <row r="2" spans="1:7" s="109" customFormat="1" ht="165" x14ac:dyDescent="0.25">
      <c r="A2" s="27" t="s">
        <v>1</v>
      </c>
      <c r="B2" s="10" t="s">
        <v>2</v>
      </c>
      <c r="C2" s="10" t="s">
        <v>134</v>
      </c>
      <c r="D2" s="10" t="s">
        <v>135</v>
      </c>
      <c r="E2" s="10" t="s">
        <v>136</v>
      </c>
      <c r="F2" s="10" t="s">
        <v>137</v>
      </c>
      <c r="G2" s="10" t="s">
        <v>138</v>
      </c>
    </row>
    <row r="3" spans="1:7" x14ac:dyDescent="0.25">
      <c r="A3" s="27" t="s">
        <v>5</v>
      </c>
      <c r="B3" s="10" t="s">
        <v>89</v>
      </c>
      <c r="C3" s="10" t="s">
        <v>142</v>
      </c>
      <c r="D3" s="10" t="s">
        <v>142</v>
      </c>
      <c r="E3" s="10" t="s">
        <v>142</v>
      </c>
      <c r="F3" s="10" t="s">
        <v>142</v>
      </c>
      <c r="G3" s="10" t="s">
        <v>142</v>
      </c>
    </row>
    <row r="4" spans="1:7" x14ac:dyDescent="0.25">
      <c r="A4" s="27" t="s">
        <v>13</v>
      </c>
      <c r="B4" s="10" t="s">
        <v>93</v>
      </c>
      <c r="C4" s="17" t="s">
        <v>142</v>
      </c>
      <c r="D4" s="17" t="s">
        <v>142</v>
      </c>
      <c r="E4" s="17" t="s">
        <v>142</v>
      </c>
      <c r="F4" s="17" t="s">
        <v>142</v>
      </c>
      <c r="G4" s="17" t="s">
        <v>142</v>
      </c>
    </row>
    <row r="5" spans="1:7" x14ac:dyDescent="0.25">
      <c r="A5" s="27" t="s">
        <v>38</v>
      </c>
      <c r="B5" s="10" t="s">
        <v>93</v>
      </c>
      <c r="C5" s="26" t="s">
        <v>142</v>
      </c>
      <c r="D5" s="26" t="s">
        <v>142</v>
      </c>
      <c r="E5" s="26" t="s">
        <v>142</v>
      </c>
      <c r="F5" s="26" t="s">
        <v>142</v>
      </c>
      <c r="G5" s="44" t="s">
        <v>142</v>
      </c>
    </row>
    <row r="6" spans="1:7" x14ac:dyDescent="0.25">
      <c r="A6" s="27" t="s">
        <v>65</v>
      </c>
      <c r="B6" s="10" t="s">
        <v>88</v>
      </c>
      <c r="C6" s="26" t="s">
        <v>142</v>
      </c>
      <c r="D6" s="26" t="s">
        <v>142</v>
      </c>
      <c r="E6" s="26" t="s">
        <v>142</v>
      </c>
      <c r="F6" s="26" t="s">
        <v>142</v>
      </c>
      <c r="G6" s="26" t="s">
        <v>142</v>
      </c>
    </row>
    <row r="7" spans="1:7" x14ac:dyDescent="0.25">
      <c r="A7" s="27" t="s">
        <v>82</v>
      </c>
      <c r="B7" s="10" t="s">
        <v>94</v>
      </c>
      <c r="C7" s="26" t="s">
        <v>142</v>
      </c>
      <c r="D7" s="26" t="s">
        <v>142</v>
      </c>
      <c r="E7" s="17" t="s">
        <v>142</v>
      </c>
      <c r="F7" s="17" t="s">
        <v>142</v>
      </c>
      <c r="G7" s="26" t="s">
        <v>142</v>
      </c>
    </row>
    <row r="8" spans="1:7" x14ac:dyDescent="0.25">
      <c r="A8" s="27" t="s">
        <v>87</v>
      </c>
      <c r="B8" s="10" t="s">
        <v>93</v>
      </c>
      <c r="C8" s="17" t="s">
        <v>142</v>
      </c>
      <c r="D8" s="17" t="s">
        <v>142</v>
      </c>
      <c r="E8" s="26" t="s">
        <v>142</v>
      </c>
      <c r="F8" s="26" t="s">
        <v>142</v>
      </c>
      <c r="G8" s="26" t="s">
        <v>142</v>
      </c>
    </row>
    <row r="9" spans="1:7" ht="15.75" customHeight="1" x14ac:dyDescent="0.25">
      <c r="A9" s="27" t="s">
        <v>55</v>
      </c>
      <c r="B9" s="10" t="s">
        <v>92</v>
      </c>
      <c r="C9" s="55">
        <v>9.4</v>
      </c>
      <c r="D9" s="55">
        <v>4</v>
      </c>
      <c r="E9" s="55" t="s">
        <v>141</v>
      </c>
      <c r="F9" s="66">
        <v>54.5</v>
      </c>
      <c r="G9" s="66">
        <v>63.7</v>
      </c>
    </row>
    <row r="10" spans="1:7" ht="30" x14ac:dyDescent="0.25">
      <c r="A10" s="27" t="s">
        <v>23</v>
      </c>
      <c r="B10" s="10" t="s">
        <v>94</v>
      </c>
      <c r="C10" s="17">
        <v>35</v>
      </c>
      <c r="D10" s="17">
        <v>35</v>
      </c>
      <c r="E10" s="17">
        <v>54</v>
      </c>
      <c r="F10" s="17">
        <v>57.8</v>
      </c>
      <c r="G10" s="17">
        <v>74</v>
      </c>
    </row>
    <row r="11" spans="1:7" x14ac:dyDescent="0.25">
      <c r="A11" s="27" t="s">
        <v>8</v>
      </c>
      <c r="B11" s="10" t="s">
        <v>88</v>
      </c>
      <c r="C11" s="17">
        <v>47</v>
      </c>
      <c r="D11" s="17">
        <v>48</v>
      </c>
      <c r="E11" s="17">
        <v>48</v>
      </c>
      <c r="F11" s="26">
        <v>51.4</v>
      </c>
      <c r="G11" s="26">
        <v>32.1</v>
      </c>
    </row>
    <row r="12" spans="1:7" ht="18.75" customHeight="1" x14ac:dyDescent="0.25">
      <c r="A12" s="27" t="s">
        <v>86</v>
      </c>
      <c r="B12" s="10" t="s">
        <v>96</v>
      </c>
      <c r="C12" s="17">
        <v>22</v>
      </c>
      <c r="D12" s="17">
        <v>25</v>
      </c>
      <c r="E12" s="17">
        <v>20</v>
      </c>
      <c r="F12" s="17">
        <v>44.3</v>
      </c>
      <c r="G12" s="35">
        <v>100</v>
      </c>
    </row>
    <row r="13" spans="1:7" x14ac:dyDescent="0.25">
      <c r="A13" s="27" t="s">
        <v>22</v>
      </c>
      <c r="B13" s="10" t="s">
        <v>89</v>
      </c>
      <c r="C13" s="26">
        <v>12.3</v>
      </c>
      <c r="D13" s="43">
        <v>12.5</v>
      </c>
      <c r="E13" s="43">
        <v>16.600000000000001</v>
      </c>
      <c r="F13" s="26" t="s">
        <v>145</v>
      </c>
      <c r="G13" s="26" t="s">
        <v>145</v>
      </c>
    </row>
    <row r="14" spans="1:7" x14ac:dyDescent="0.25">
      <c r="A14" s="27" t="s">
        <v>52</v>
      </c>
      <c r="B14" s="10" t="s">
        <v>92</v>
      </c>
      <c r="C14" s="34">
        <v>3</v>
      </c>
      <c r="D14" s="34">
        <v>3</v>
      </c>
      <c r="E14" s="34">
        <v>14</v>
      </c>
      <c r="F14" s="45">
        <v>67.39</v>
      </c>
      <c r="G14" s="45">
        <v>80</v>
      </c>
    </row>
    <row r="15" spans="1:7" ht="30" x14ac:dyDescent="0.25">
      <c r="A15" s="27" t="s">
        <v>12</v>
      </c>
      <c r="B15" s="10" t="s">
        <v>90</v>
      </c>
      <c r="C15" s="17">
        <v>7.3</v>
      </c>
      <c r="D15" s="17">
        <v>8</v>
      </c>
      <c r="E15" s="18">
        <v>13.4</v>
      </c>
      <c r="F15" s="17">
        <v>41.1</v>
      </c>
      <c r="G15" s="26" t="s">
        <v>144</v>
      </c>
    </row>
    <row r="16" spans="1:7" x14ac:dyDescent="0.25">
      <c r="A16" s="27" t="s">
        <v>57</v>
      </c>
      <c r="B16" s="10" t="s">
        <v>91</v>
      </c>
      <c r="C16" s="32">
        <v>12.6</v>
      </c>
      <c r="D16" s="32">
        <v>12.6</v>
      </c>
      <c r="E16" s="32">
        <v>13</v>
      </c>
      <c r="F16" s="107">
        <v>68</v>
      </c>
      <c r="G16" s="26" t="s">
        <v>142</v>
      </c>
    </row>
    <row r="17" spans="1:7" x14ac:dyDescent="0.25">
      <c r="A17" s="27" t="s">
        <v>81</v>
      </c>
      <c r="B17" s="10" t="s">
        <v>96</v>
      </c>
      <c r="C17" s="17">
        <v>11</v>
      </c>
      <c r="D17" s="17">
        <v>11.9</v>
      </c>
      <c r="E17" s="17">
        <v>11.9</v>
      </c>
      <c r="F17" s="17">
        <v>56.03</v>
      </c>
      <c r="G17" s="17">
        <v>83.3</v>
      </c>
    </row>
    <row r="18" spans="1:7" x14ac:dyDescent="0.25">
      <c r="A18" s="27" t="s">
        <v>83</v>
      </c>
      <c r="B18" s="10" t="s">
        <v>92</v>
      </c>
      <c r="C18" s="17">
        <v>3.8</v>
      </c>
      <c r="D18" s="17">
        <v>4.5999999999999996</v>
      </c>
      <c r="E18" s="17">
        <v>11.2</v>
      </c>
      <c r="F18" s="17">
        <v>58.3</v>
      </c>
      <c r="G18" s="17">
        <v>72.3</v>
      </c>
    </row>
    <row r="19" spans="1:7" x14ac:dyDescent="0.25">
      <c r="A19" s="27" t="s">
        <v>77</v>
      </c>
      <c r="B19" s="10" t="s">
        <v>92</v>
      </c>
      <c r="C19" s="26">
        <v>10</v>
      </c>
      <c r="D19" s="26">
        <v>8</v>
      </c>
      <c r="E19" s="26">
        <v>11</v>
      </c>
      <c r="F19" s="26">
        <v>26</v>
      </c>
      <c r="G19" s="26">
        <v>45</v>
      </c>
    </row>
    <row r="20" spans="1:7" x14ac:dyDescent="0.25">
      <c r="A20" s="27" t="s">
        <v>20</v>
      </c>
      <c r="B20" s="10" t="s">
        <v>93</v>
      </c>
      <c r="C20" s="17">
        <v>2.6</v>
      </c>
      <c r="D20" s="17">
        <v>3</v>
      </c>
      <c r="E20" s="17">
        <v>10.9</v>
      </c>
      <c r="F20" s="40">
        <v>55.5</v>
      </c>
      <c r="G20" s="40">
        <v>54.3</v>
      </c>
    </row>
    <row r="21" spans="1:7" x14ac:dyDescent="0.25">
      <c r="A21" s="27" t="s">
        <v>33</v>
      </c>
      <c r="B21" s="10" t="s">
        <v>93</v>
      </c>
      <c r="C21" s="17">
        <v>6</v>
      </c>
      <c r="D21" s="17">
        <v>6</v>
      </c>
      <c r="E21" s="17">
        <v>10.6</v>
      </c>
      <c r="F21" s="17">
        <v>58.4</v>
      </c>
      <c r="G21" s="17">
        <v>92.4</v>
      </c>
    </row>
    <row r="22" spans="1:7" x14ac:dyDescent="0.25">
      <c r="A22" s="27" t="s">
        <v>42</v>
      </c>
      <c r="B22" s="10" t="s">
        <v>92</v>
      </c>
      <c r="C22" s="104">
        <v>9.4</v>
      </c>
      <c r="D22" s="104">
        <v>9.4</v>
      </c>
      <c r="E22" s="104">
        <v>9.4</v>
      </c>
      <c r="F22" s="104">
        <v>62.8</v>
      </c>
      <c r="G22" s="104">
        <v>97</v>
      </c>
    </row>
    <row r="23" spans="1:7" ht="33.75" customHeight="1" x14ac:dyDescent="0.25">
      <c r="A23" s="27" t="s">
        <v>26</v>
      </c>
      <c r="B23" s="10" t="s">
        <v>93</v>
      </c>
      <c r="C23" s="18">
        <v>8</v>
      </c>
      <c r="D23" s="18">
        <v>9</v>
      </c>
      <c r="E23" s="18">
        <v>9.1</v>
      </c>
      <c r="F23" s="18">
        <v>45.35</v>
      </c>
      <c r="G23" s="37">
        <v>91.67</v>
      </c>
    </row>
    <row r="24" spans="1:7" ht="30" x14ac:dyDescent="0.25">
      <c r="A24" s="27" t="s">
        <v>80</v>
      </c>
      <c r="B24" s="10" t="s">
        <v>96</v>
      </c>
      <c r="C24" s="17">
        <v>4.5</v>
      </c>
      <c r="D24" s="17">
        <v>4.5999999999999996</v>
      </c>
      <c r="E24" s="17">
        <v>8.9600000000000009</v>
      </c>
      <c r="F24" s="39">
        <v>35.83</v>
      </c>
      <c r="G24" s="41" t="s">
        <v>145</v>
      </c>
    </row>
    <row r="25" spans="1:7" x14ac:dyDescent="0.25">
      <c r="A25" s="27" t="s">
        <v>63</v>
      </c>
      <c r="B25" s="10" t="s">
        <v>90</v>
      </c>
      <c r="C25" s="26">
        <v>5</v>
      </c>
      <c r="D25" s="26">
        <v>5</v>
      </c>
      <c r="E25" s="26">
        <v>8.8000000000000007</v>
      </c>
      <c r="F25" s="26" t="s">
        <v>145</v>
      </c>
      <c r="G25" s="26" t="s">
        <v>145</v>
      </c>
    </row>
    <row r="26" spans="1:7" x14ac:dyDescent="0.25">
      <c r="A26" s="27" t="s">
        <v>85</v>
      </c>
      <c r="B26" s="10" t="s">
        <v>90</v>
      </c>
      <c r="C26" s="17">
        <v>0.2</v>
      </c>
      <c r="D26" s="17">
        <v>0.3</v>
      </c>
      <c r="E26" s="17">
        <v>8.8000000000000007</v>
      </c>
      <c r="F26" s="39">
        <v>52.9</v>
      </c>
      <c r="G26" s="39">
        <v>46.2</v>
      </c>
    </row>
    <row r="27" spans="1:7" x14ac:dyDescent="0.25">
      <c r="A27" s="27" t="s">
        <v>15</v>
      </c>
      <c r="B27" s="10" t="s">
        <v>91</v>
      </c>
      <c r="C27" s="17">
        <v>8.6</v>
      </c>
      <c r="D27" s="17">
        <v>8.6999999999999993</v>
      </c>
      <c r="E27" s="17">
        <v>8.6999999999999993</v>
      </c>
      <c r="F27" s="37">
        <v>50.9</v>
      </c>
      <c r="G27" s="26">
        <v>76.12</v>
      </c>
    </row>
    <row r="28" spans="1:7" x14ac:dyDescent="0.25">
      <c r="A28" s="27" t="s">
        <v>24</v>
      </c>
      <c r="B28" s="10" t="s">
        <v>91</v>
      </c>
      <c r="C28" s="17">
        <v>5.7</v>
      </c>
      <c r="D28" s="17">
        <v>4</v>
      </c>
      <c r="E28" s="17">
        <v>8.6999999999999993</v>
      </c>
      <c r="F28" s="17">
        <v>57.5</v>
      </c>
      <c r="G28" s="17">
        <v>80</v>
      </c>
    </row>
    <row r="29" spans="1:7" x14ac:dyDescent="0.25">
      <c r="A29" s="27" t="s">
        <v>25</v>
      </c>
      <c r="B29" s="10" t="s">
        <v>88</v>
      </c>
      <c r="C29" s="17">
        <v>2.9</v>
      </c>
      <c r="D29" s="17">
        <v>2</v>
      </c>
      <c r="E29" s="17">
        <v>8.6999999999999993</v>
      </c>
      <c r="F29" s="26" t="s">
        <v>145</v>
      </c>
      <c r="G29" s="17" t="s">
        <v>145</v>
      </c>
    </row>
    <row r="30" spans="1:7" x14ac:dyDescent="0.25">
      <c r="A30" s="27" t="s">
        <v>27</v>
      </c>
      <c r="B30" s="10" t="s">
        <v>90</v>
      </c>
      <c r="C30" s="26">
        <v>4.7</v>
      </c>
      <c r="D30" s="26">
        <v>4.9000000000000004</v>
      </c>
      <c r="E30" s="26">
        <v>8.6999999999999993</v>
      </c>
      <c r="F30" s="17">
        <v>42</v>
      </c>
      <c r="G30" s="35">
        <v>84</v>
      </c>
    </row>
    <row r="31" spans="1:7" x14ac:dyDescent="0.25">
      <c r="A31" s="27" t="s">
        <v>44</v>
      </c>
      <c r="B31" s="10" t="s">
        <v>93</v>
      </c>
      <c r="C31" s="17">
        <v>8.6999999999999993</v>
      </c>
      <c r="D31" s="17">
        <v>8.6999999999999993</v>
      </c>
      <c r="E31" s="17">
        <v>8.6999999999999993</v>
      </c>
      <c r="F31" s="36">
        <v>38.6</v>
      </c>
      <c r="G31" s="106">
        <v>68.724000000000004</v>
      </c>
    </row>
    <row r="32" spans="1:7" ht="30" x14ac:dyDescent="0.25">
      <c r="A32" s="27" t="s">
        <v>9</v>
      </c>
      <c r="B32" s="10" t="s">
        <v>92</v>
      </c>
      <c r="C32" s="34">
        <v>8.1999999999999993</v>
      </c>
      <c r="D32" s="34">
        <v>8.3000000000000007</v>
      </c>
      <c r="E32" s="34">
        <v>8.3000000000000007</v>
      </c>
      <c r="F32" s="26">
        <v>65.3</v>
      </c>
      <c r="G32" s="26">
        <v>66.7</v>
      </c>
    </row>
    <row r="33" spans="1:7" x14ac:dyDescent="0.25">
      <c r="A33" s="27" t="s">
        <v>3</v>
      </c>
      <c r="B33" s="10" t="s">
        <v>88</v>
      </c>
      <c r="C33" s="15">
        <v>8</v>
      </c>
      <c r="D33" s="15">
        <v>6.2</v>
      </c>
      <c r="E33" s="15">
        <v>8.1</v>
      </c>
      <c r="F33" s="15">
        <v>52</v>
      </c>
      <c r="G33" s="15">
        <v>61</v>
      </c>
    </row>
    <row r="34" spans="1:7" x14ac:dyDescent="0.25">
      <c r="A34" s="27" t="s">
        <v>45</v>
      </c>
      <c r="B34" s="10" t="s">
        <v>93</v>
      </c>
      <c r="C34" s="41">
        <v>14.5</v>
      </c>
      <c r="D34" s="41">
        <v>7</v>
      </c>
      <c r="E34" s="41">
        <v>7.5</v>
      </c>
      <c r="F34" s="26">
        <v>66</v>
      </c>
      <c r="G34" s="44">
        <v>61</v>
      </c>
    </row>
    <row r="35" spans="1:7" x14ac:dyDescent="0.25">
      <c r="A35" s="27" t="s">
        <v>79</v>
      </c>
      <c r="B35" s="10" t="s">
        <v>89</v>
      </c>
      <c r="C35" s="17">
        <v>1.8</v>
      </c>
      <c r="D35" s="17">
        <v>3</v>
      </c>
      <c r="E35" s="17">
        <v>6.8</v>
      </c>
      <c r="F35" s="17">
        <v>50.5</v>
      </c>
      <c r="G35" s="35">
        <v>60</v>
      </c>
    </row>
    <row r="36" spans="1:7" x14ac:dyDescent="0.25">
      <c r="A36" s="27" t="s">
        <v>139</v>
      </c>
      <c r="B36" s="10" t="s">
        <v>91</v>
      </c>
      <c r="C36" s="26">
        <v>5</v>
      </c>
      <c r="D36" s="43">
        <v>5.25</v>
      </c>
      <c r="E36" s="43">
        <v>6.35</v>
      </c>
      <c r="F36" s="41">
        <v>44.2</v>
      </c>
      <c r="G36" s="41">
        <v>48.5</v>
      </c>
    </row>
    <row r="37" spans="1:7" x14ac:dyDescent="0.25">
      <c r="A37" s="27" t="s">
        <v>53</v>
      </c>
      <c r="B37" s="10" t="s">
        <v>93</v>
      </c>
      <c r="C37" s="17">
        <v>5</v>
      </c>
      <c r="D37" s="17">
        <v>6.3</v>
      </c>
      <c r="E37" s="17">
        <v>6.3</v>
      </c>
      <c r="F37" s="17">
        <v>68.2</v>
      </c>
      <c r="G37" s="35">
        <v>63</v>
      </c>
    </row>
    <row r="38" spans="1:7" x14ac:dyDescent="0.25">
      <c r="A38" s="27" t="s">
        <v>72</v>
      </c>
      <c r="B38" s="10" t="s">
        <v>89</v>
      </c>
      <c r="C38" s="17">
        <v>6</v>
      </c>
      <c r="D38" s="17">
        <v>6</v>
      </c>
      <c r="E38" s="17">
        <v>6</v>
      </c>
      <c r="F38" s="17">
        <v>67</v>
      </c>
      <c r="G38" s="35">
        <v>86</v>
      </c>
    </row>
    <row r="39" spans="1:7" x14ac:dyDescent="0.25">
      <c r="A39" s="27" t="s">
        <v>41</v>
      </c>
      <c r="B39" s="10" t="s">
        <v>90</v>
      </c>
      <c r="C39" s="18">
        <v>4.2</v>
      </c>
      <c r="D39" s="18">
        <v>4.5</v>
      </c>
      <c r="E39" s="18">
        <v>5.6</v>
      </c>
      <c r="F39" s="18">
        <v>45.4</v>
      </c>
      <c r="G39" s="18">
        <v>67</v>
      </c>
    </row>
    <row r="40" spans="1:7" x14ac:dyDescent="0.25">
      <c r="A40" s="27" t="s">
        <v>43</v>
      </c>
      <c r="B40" s="10" t="s">
        <v>92</v>
      </c>
      <c r="C40" s="40">
        <v>5</v>
      </c>
      <c r="D40" s="40">
        <v>5</v>
      </c>
      <c r="E40" s="40">
        <v>5.6</v>
      </c>
      <c r="F40" s="40">
        <v>69.400000000000006</v>
      </c>
      <c r="G40" s="40">
        <v>71.5</v>
      </c>
    </row>
    <row r="41" spans="1:7" x14ac:dyDescent="0.25">
      <c r="A41" s="27" t="s">
        <v>59</v>
      </c>
      <c r="B41" s="10" t="s">
        <v>93</v>
      </c>
      <c r="C41" s="17">
        <v>5</v>
      </c>
      <c r="D41" s="17">
        <v>5.5</v>
      </c>
      <c r="E41" s="17">
        <v>5.5</v>
      </c>
      <c r="F41" s="17">
        <v>54</v>
      </c>
      <c r="G41" s="26" t="s">
        <v>142</v>
      </c>
    </row>
    <row r="42" spans="1:7" x14ac:dyDescent="0.25">
      <c r="A42" s="27" t="s">
        <v>71</v>
      </c>
      <c r="B42" s="10" t="s">
        <v>93</v>
      </c>
      <c r="C42" s="17">
        <v>5</v>
      </c>
      <c r="D42" s="17">
        <v>5.5</v>
      </c>
      <c r="E42" s="17">
        <v>5.5</v>
      </c>
      <c r="F42" s="17">
        <v>40</v>
      </c>
      <c r="G42" s="17">
        <v>68</v>
      </c>
    </row>
    <row r="43" spans="1:7" x14ac:dyDescent="0.25">
      <c r="A43" s="27" t="s">
        <v>34</v>
      </c>
      <c r="B43" s="10" t="s">
        <v>88</v>
      </c>
      <c r="C43" s="17">
        <v>5.0999999999999996</v>
      </c>
      <c r="D43" s="17">
        <v>5.2</v>
      </c>
      <c r="E43" s="17">
        <v>5.3</v>
      </c>
      <c r="F43" s="17">
        <v>88.21</v>
      </c>
      <c r="G43" s="35">
        <v>73.239999999999995</v>
      </c>
    </row>
    <row r="44" spans="1:7" x14ac:dyDescent="0.25">
      <c r="A44" s="27" t="s">
        <v>4</v>
      </c>
      <c r="B44" s="10" t="s">
        <v>89</v>
      </c>
      <c r="C44" s="15">
        <v>1.8</v>
      </c>
      <c r="D44" s="15">
        <v>1.8</v>
      </c>
      <c r="E44" s="15">
        <v>5</v>
      </c>
      <c r="F44" s="15">
        <v>51.7</v>
      </c>
      <c r="G44" s="124">
        <v>71.400000000000006</v>
      </c>
    </row>
    <row r="45" spans="1:7" x14ac:dyDescent="0.25">
      <c r="A45" s="27" t="s">
        <v>68</v>
      </c>
      <c r="B45" s="10" t="s">
        <v>94</v>
      </c>
      <c r="C45" s="34">
        <v>4.9000000000000004</v>
      </c>
      <c r="D45" s="34">
        <v>5</v>
      </c>
      <c r="E45" s="34">
        <v>5</v>
      </c>
      <c r="F45" s="34">
        <v>71.3</v>
      </c>
      <c r="G45" s="34">
        <v>83.33</v>
      </c>
    </row>
    <row r="46" spans="1:7" x14ac:dyDescent="0.25">
      <c r="A46" s="27" t="s">
        <v>78</v>
      </c>
      <c r="B46" s="10" t="s">
        <v>90</v>
      </c>
      <c r="C46" s="26">
        <v>3.8</v>
      </c>
      <c r="D46" s="26">
        <v>3.3</v>
      </c>
      <c r="E46" s="26">
        <v>4.9000000000000004</v>
      </c>
      <c r="F46" s="26">
        <v>48</v>
      </c>
      <c r="G46" s="26">
        <v>68</v>
      </c>
    </row>
    <row r="47" spans="1:7" ht="30" x14ac:dyDescent="0.25">
      <c r="A47" s="27" t="s">
        <v>47</v>
      </c>
      <c r="B47" s="10" t="s">
        <v>91</v>
      </c>
      <c r="C47" s="26">
        <v>3.9</v>
      </c>
      <c r="D47" s="26">
        <v>4.5</v>
      </c>
      <c r="E47" s="26">
        <v>4.5</v>
      </c>
      <c r="F47" s="26">
        <v>78.67</v>
      </c>
      <c r="G47" s="44">
        <v>50</v>
      </c>
    </row>
    <row r="48" spans="1:7" x14ac:dyDescent="0.25">
      <c r="A48" s="27" t="s">
        <v>48</v>
      </c>
      <c r="B48" s="10" t="s">
        <v>92</v>
      </c>
      <c r="C48" s="40">
        <v>4</v>
      </c>
      <c r="D48" s="17">
        <v>4.5</v>
      </c>
      <c r="E48" s="18">
        <v>4.5</v>
      </c>
      <c r="F48" s="17">
        <v>57.5</v>
      </c>
      <c r="G48" s="17">
        <v>66</v>
      </c>
    </row>
    <row r="49" spans="1:7" x14ac:dyDescent="0.25">
      <c r="A49" s="27" t="s">
        <v>56</v>
      </c>
      <c r="B49" s="10" t="s">
        <v>90</v>
      </c>
      <c r="C49" s="40">
        <v>4</v>
      </c>
      <c r="D49" s="40">
        <v>4.5</v>
      </c>
      <c r="E49" s="40">
        <v>4.5</v>
      </c>
      <c r="F49" s="15">
        <v>45</v>
      </c>
      <c r="G49" s="26" t="s">
        <v>153</v>
      </c>
    </row>
    <row r="50" spans="1:7" x14ac:dyDescent="0.25">
      <c r="A50" s="27" t="s">
        <v>75</v>
      </c>
      <c r="B50" s="10" t="s">
        <v>96</v>
      </c>
      <c r="C50" s="40">
        <v>4</v>
      </c>
      <c r="D50" s="40">
        <v>4.5</v>
      </c>
      <c r="E50" s="40">
        <v>4.5</v>
      </c>
      <c r="F50" s="40">
        <v>70.3</v>
      </c>
      <c r="G50" s="35">
        <v>40</v>
      </c>
    </row>
    <row r="51" spans="1:7" x14ac:dyDescent="0.25">
      <c r="A51" s="27" t="s">
        <v>40</v>
      </c>
      <c r="B51" s="10" t="s">
        <v>93</v>
      </c>
      <c r="C51" s="17">
        <v>4.5</v>
      </c>
      <c r="D51" s="17">
        <v>4.5</v>
      </c>
      <c r="E51" s="17">
        <v>4.0999999999999996</v>
      </c>
      <c r="F51" s="17">
        <v>49.9</v>
      </c>
      <c r="G51" s="26" t="s">
        <v>145</v>
      </c>
    </row>
    <row r="52" spans="1:7" x14ac:dyDescent="0.25">
      <c r="A52" s="27" t="s">
        <v>16</v>
      </c>
      <c r="B52" s="10" t="s">
        <v>93</v>
      </c>
      <c r="C52" s="17">
        <v>3</v>
      </c>
      <c r="D52" s="17">
        <v>4</v>
      </c>
      <c r="E52" s="17">
        <v>4</v>
      </c>
      <c r="F52" s="17">
        <v>83.6</v>
      </c>
      <c r="G52" s="17">
        <v>77.900000000000006</v>
      </c>
    </row>
    <row r="53" spans="1:7" x14ac:dyDescent="0.25">
      <c r="A53" s="27" t="s">
        <v>29</v>
      </c>
      <c r="B53" s="10" t="s">
        <v>91</v>
      </c>
      <c r="C53" s="26">
        <v>4.5999999999999996</v>
      </c>
      <c r="D53" s="26">
        <v>4</v>
      </c>
      <c r="E53" s="26">
        <v>4</v>
      </c>
      <c r="F53" s="103" t="s">
        <v>141</v>
      </c>
      <c r="G53" s="103" t="s">
        <v>141</v>
      </c>
    </row>
    <row r="54" spans="1:7" x14ac:dyDescent="0.25">
      <c r="A54" s="27" t="s">
        <v>32</v>
      </c>
      <c r="B54" s="10" t="s">
        <v>91</v>
      </c>
      <c r="C54" s="17">
        <v>3.8</v>
      </c>
      <c r="D54" s="17">
        <v>4</v>
      </c>
      <c r="E54" s="17">
        <v>4</v>
      </c>
      <c r="F54" s="17">
        <f>(52.71+38.15+47.08)/3</f>
        <v>45.98</v>
      </c>
      <c r="G54" s="35">
        <v>95.5</v>
      </c>
    </row>
    <row r="55" spans="1:7" x14ac:dyDescent="0.25">
      <c r="A55" s="27" t="s">
        <v>51</v>
      </c>
      <c r="B55" s="10" t="s">
        <v>89</v>
      </c>
      <c r="C55" s="18">
        <v>3</v>
      </c>
      <c r="D55" s="18">
        <v>4</v>
      </c>
      <c r="E55" s="37">
        <v>4</v>
      </c>
      <c r="F55" s="39">
        <v>39.9</v>
      </c>
      <c r="G55" s="39">
        <v>62.8</v>
      </c>
    </row>
    <row r="56" spans="1:7" x14ac:dyDescent="0.25">
      <c r="A56" s="27" t="s">
        <v>54</v>
      </c>
      <c r="B56" s="10" t="s">
        <v>92</v>
      </c>
      <c r="C56" s="34">
        <v>4</v>
      </c>
      <c r="D56" s="26">
        <v>3</v>
      </c>
      <c r="E56" s="26">
        <v>4</v>
      </c>
      <c r="F56" s="43">
        <v>74.2</v>
      </c>
      <c r="G56" s="26">
        <v>80.3</v>
      </c>
    </row>
    <row r="57" spans="1:7" x14ac:dyDescent="0.25">
      <c r="A57" s="27" t="s">
        <v>67</v>
      </c>
      <c r="B57" s="10" t="s">
        <v>93</v>
      </c>
      <c r="C57" s="38">
        <v>4</v>
      </c>
      <c r="D57" s="17">
        <v>4</v>
      </c>
      <c r="E57" s="17">
        <v>4</v>
      </c>
      <c r="F57" s="17">
        <v>26.7</v>
      </c>
      <c r="G57" s="26" t="s">
        <v>142</v>
      </c>
    </row>
    <row r="58" spans="1:7" ht="30" x14ac:dyDescent="0.25">
      <c r="A58" s="27" t="s">
        <v>84</v>
      </c>
      <c r="B58" s="10" t="s">
        <v>90</v>
      </c>
      <c r="C58" s="17">
        <v>0</v>
      </c>
      <c r="D58" s="17">
        <v>3</v>
      </c>
      <c r="E58" s="17">
        <v>4</v>
      </c>
      <c r="F58" s="17" t="s">
        <v>145</v>
      </c>
      <c r="G58" s="17" t="s">
        <v>145</v>
      </c>
    </row>
    <row r="59" spans="1:7" x14ac:dyDescent="0.25">
      <c r="A59" s="27" t="s">
        <v>50</v>
      </c>
      <c r="B59" s="10" t="s">
        <v>89</v>
      </c>
      <c r="C59" s="17">
        <v>3.8</v>
      </c>
      <c r="D59" s="17">
        <v>4.3</v>
      </c>
      <c r="E59" s="17">
        <v>3.8</v>
      </c>
      <c r="F59" s="17">
        <v>57.1</v>
      </c>
      <c r="G59" s="35" t="s">
        <v>142</v>
      </c>
    </row>
    <row r="60" spans="1:7" x14ac:dyDescent="0.25">
      <c r="A60" s="27" t="s">
        <v>60</v>
      </c>
      <c r="B60" s="10" t="s">
        <v>92</v>
      </c>
      <c r="C60" s="43">
        <v>3.5</v>
      </c>
      <c r="D60" s="43">
        <v>3.6</v>
      </c>
      <c r="E60" s="43">
        <v>3.6</v>
      </c>
      <c r="F60" s="43">
        <v>70.599999999999994</v>
      </c>
      <c r="G60" s="43">
        <v>49.6</v>
      </c>
    </row>
    <row r="61" spans="1:7" ht="15.75" x14ac:dyDescent="0.25">
      <c r="A61" s="27" t="s">
        <v>17</v>
      </c>
      <c r="B61" s="10" t="s">
        <v>94</v>
      </c>
      <c r="C61" s="55">
        <v>3</v>
      </c>
      <c r="D61" s="55">
        <v>3.5</v>
      </c>
      <c r="E61" s="55">
        <v>3.5</v>
      </c>
      <c r="F61" s="55">
        <v>53.8</v>
      </c>
      <c r="G61" s="55" t="s">
        <v>145</v>
      </c>
    </row>
    <row r="62" spans="1:7" ht="30" x14ac:dyDescent="0.25">
      <c r="A62" s="27" t="s">
        <v>28</v>
      </c>
      <c r="B62" s="10" t="s">
        <v>94</v>
      </c>
      <c r="C62" s="17">
        <v>3</v>
      </c>
      <c r="D62" s="17">
        <v>3.5</v>
      </c>
      <c r="E62" s="17">
        <v>3.5</v>
      </c>
      <c r="F62" s="17">
        <v>67</v>
      </c>
      <c r="G62" s="35">
        <v>61</v>
      </c>
    </row>
    <row r="63" spans="1:7" x14ac:dyDescent="0.25">
      <c r="A63" s="27" t="s">
        <v>30</v>
      </c>
      <c r="B63" s="10" t="s">
        <v>89</v>
      </c>
      <c r="C63" s="26">
        <v>2</v>
      </c>
      <c r="D63" s="26">
        <v>3.5</v>
      </c>
      <c r="E63" s="26">
        <v>3.5</v>
      </c>
      <c r="F63" s="26">
        <v>78.099999999999994</v>
      </c>
      <c r="G63" s="44">
        <v>92.2</v>
      </c>
    </row>
    <row r="64" spans="1:7" x14ac:dyDescent="0.25">
      <c r="A64" s="27" t="s">
        <v>31</v>
      </c>
      <c r="B64" s="10" t="s">
        <v>92</v>
      </c>
      <c r="C64" s="26">
        <v>3.4</v>
      </c>
      <c r="D64" s="26">
        <v>4</v>
      </c>
      <c r="E64" s="26">
        <v>3.5</v>
      </c>
      <c r="F64" s="43">
        <v>90.8</v>
      </c>
      <c r="G64" s="43">
        <v>66.5</v>
      </c>
    </row>
    <row r="65" spans="1:7" x14ac:dyDescent="0.25">
      <c r="A65" s="27" t="s">
        <v>76</v>
      </c>
      <c r="B65" s="10" t="s">
        <v>92</v>
      </c>
      <c r="C65" s="17">
        <v>3</v>
      </c>
      <c r="D65" s="17">
        <v>3.1</v>
      </c>
      <c r="E65" s="17">
        <v>3.3</v>
      </c>
      <c r="F65" s="17">
        <v>68.8</v>
      </c>
      <c r="G65" s="17">
        <v>55.2</v>
      </c>
    </row>
    <row r="66" spans="1:7" x14ac:dyDescent="0.25">
      <c r="A66" s="27" t="s">
        <v>6</v>
      </c>
      <c r="B66" s="10" t="s">
        <v>90</v>
      </c>
      <c r="C66" s="15">
        <v>2.5</v>
      </c>
      <c r="D66" s="15">
        <v>3</v>
      </c>
      <c r="E66" s="15">
        <v>3</v>
      </c>
      <c r="F66" s="15">
        <v>53.5</v>
      </c>
      <c r="G66" s="124">
        <v>55.7</v>
      </c>
    </row>
    <row r="67" spans="1:7" ht="24.75" customHeight="1" x14ac:dyDescent="0.25">
      <c r="A67" s="27" t="s">
        <v>11</v>
      </c>
      <c r="B67" s="10" t="s">
        <v>93</v>
      </c>
      <c r="C67" s="40">
        <v>2</v>
      </c>
      <c r="D67" s="40">
        <v>3</v>
      </c>
      <c r="E67" s="40">
        <v>3</v>
      </c>
      <c r="F67" s="40">
        <v>42.4</v>
      </c>
      <c r="G67" s="26" t="s">
        <v>145</v>
      </c>
    </row>
    <row r="68" spans="1:7" x14ac:dyDescent="0.25">
      <c r="A68" s="27" t="s">
        <v>37</v>
      </c>
      <c r="B68" s="10" t="s">
        <v>96</v>
      </c>
      <c r="C68" s="43">
        <v>2.85</v>
      </c>
      <c r="D68" s="43">
        <v>2.85</v>
      </c>
      <c r="E68" s="43">
        <v>3</v>
      </c>
      <c r="F68" s="43">
        <v>62.6</v>
      </c>
      <c r="G68" s="43">
        <v>44.6</v>
      </c>
    </row>
    <row r="69" spans="1:7" x14ac:dyDescent="0.25">
      <c r="A69" s="27" t="s">
        <v>58</v>
      </c>
      <c r="B69" s="10" t="s">
        <v>88</v>
      </c>
      <c r="C69" s="17">
        <v>2</v>
      </c>
      <c r="D69" s="17">
        <v>3</v>
      </c>
      <c r="E69" s="17">
        <v>3</v>
      </c>
      <c r="F69" s="17">
        <v>56.7</v>
      </c>
      <c r="G69" s="35">
        <v>52.8</v>
      </c>
    </row>
    <row r="70" spans="1:7" x14ac:dyDescent="0.25">
      <c r="A70" s="27" t="s">
        <v>64</v>
      </c>
      <c r="B70" s="10" t="s">
        <v>96</v>
      </c>
      <c r="C70" s="26">
        <v>2</v>
      </c>
      <c r="D70" s="26">
        <v>3</v>
      </c>
      <c r="E70" s="26">
        <v>3</v>
      </c>
      <c r="F70" s="26">
        <v>65.599999999999994</v>
      </c>
      <c r="G70" s="26">
        <v>48</v>
      </c>
    </row>
    <row r="71" spans="1:7" ht="15.75" x14ac:dyDescent="0.25">
      <c r="A71" s="27" t="s">
        <v>70</v>
      </c>
      <c r="B71" s="10" t="s">
        <v>92</v>
      </c>
      <c r="C71" s="17">
        <v>2.4</v>
      </c>
      <c r="D71" s="17">
        <v>3</v>
      </c>
      <c r="E71" s="17">
        <v>3</v>
      </c>
      <c r="F71" s="17">
        <v>82.3</v>
      </c>
      <c r="G71" s="53">
        <v>99</v>
      </c>
    </row>
    <row r="72" spans="1:7" x14ac:dyDescent="0.25">
      <c r="A72" s="27" t="s">
        <v>69</v>
      </c>
      <c r="B72" s="10" t="s">
        <v>93</v>
      </c>
      <c r="C72" s="17">
        <v>2.7</v>
      </c>
      <c r="D72" s="17">
        <v>2.9</v>
      </c>
      <c r="E72" s="17">
        <v>2.9</v>
      </c>
      <c r="F72" s="36">
        <v>61.2</v>
      </c>
      <c r="G72" s="36">
        <v>58.9</v>
      </c>
    </row>
    <row r="73" spans="1:7" x14ac:dyDescent="0.25">
      <c r="A73" s="27" t="s">
        <v>19</v>
      </c>
      <c r="B73" s="10" t="s">
        <v>90</v>
      </c>
      <c r="C73" s="17">
        <v>2</v>
      </c>
      <c r="D73" s="17">
        <v>3</v>
      </c>
      <c r="E73" s="17">
        <v>2.6</v>
      </c>
      <c r="F73" s="39" t="s">
        <v>145</v>
      </c>
      <c r="G73" s="39" t="s">
        <v>145</v>
      </c>
    </row>
    <row r="74" spans="1:7" ht="30" x14ac:dyDescent="0.25">
      <c r="A74" s="27" t="s">
        <v>18</v>
      </c>
      <c r="B74" s="10" t="s">
        <v>90</v>
      </c>
      <c r="C74" s="17">
        <v>2.4</v>
      </c>
      <c r="D74" s="17">
        <v>0.9</v>
      </c>
      <c r="E74" s="17">
        <v>2.4</v>
      </c>
      <c r="F74" s="17">
        <v>38.1</v>
      </c>
      <c r="G74" s="35">
        <v>26</v>
      </c>
    </row>
    <row r="75" spans="1:7" x14ac:dyDescent="0.25">
      <c r="A75" s="27" t="s">
        <v>39</v>
      </c>
      <c r="B75" s="10" t="s">
        <v>91</v>
      </c>
      <c r="C75" s="17">
        <v>1.5</v>
      </c>
      <c r="D75" s="17">
        <v>2.2000000000000002</v>
      </c>
      <c r="E75" s="17">
        <v>2.2000000000000002</v>
      </c>
      <c r="F75" s="17">
        <v>69</v>
      </c>
      <c r="G75" s="35">
        <v>75.099999999999994</v>
      </c>
    </row>
    <row r="76" spans="1:7" x14ac:dyDescent="0.25">
      <c r="A76" s="27" t="s">
        <v>73</v>
      </c>
      <c r="B76" s="10" t="s">
        <v>93</v>
      </c>
      <c r="C76" s="17">
        <v>1</v>
      </c>
      <c r="D76" s="17">
        <v>2</v>
      </c>
      <c r="E76" s="17">
        <v>2</v>
      </c>
      <c r="F76" s="17">
        <v>61</v>
      </c>
      <c r="G76" s="17">
        <v>65</v>
      </c>
    </row>
    <row r="77" spans="1:7" x14ac:dyDescent="0.25">
      <c r="A77" s="27" t="s">
        <v>46</v>
      </c>
      <c r="B77" s="10" t="s">
        <v>91</v>
      </c>
      <c r="C77" s="18">
        <v>3.38</v>
      </c>
      <c r="D77" s="18">
        <v>4.5</v>
      </c>
      <c r="E77" s="18">
        <v>1.99</v>
      </c>
      <c r="F77" s="18">
        <v>65.87</v>
      </c>
      <c r="G77" s="18">
        <v>80</v>
      </c>
    </row>
    <row r="78" spans="1:7" x14ac:dyDescent="0.25">
      <c r="A78" s="27" t="s">
        <v>14</v>
      </c>
      <c r="B78" s="10" t="s">
        <v>88</v>
      </c>
      <c r="C78" s="17">
        <v>1.2</v>
      </c>
      <c r="D78" s="17">
        <v>1.5</v>
      </c>
      <c r="E78" s="26">
        <v>1.5</v>
      </c>
      <c r="F78" s="17">
        <v>63.3</v>
      </c>
      <c r="G78" s="35">
        <v>88.9</v>
      </c>
    </row>
    <row r="79" spans="1:7" x14ac:dyDescent="0.25">
      <c r="A79" s="27" t="s">
        <v>10</v>
      </c>
      <c r="B79" s="10" t="s">
        <v>93</v>
      </c>
      <c r="C79" s="26">
        <v>1.48</v>
      </c>
      <c r="D79" s="26">
        <v>3</v>
      </c>
      <c r="E79" s="26">
        <v>1.4</v>
      </c>
      <c r="F79" s="26">
        <v>71.7</v>
      </c>
      <c r="G79" s="44">
        <v>77</v>
      </c>
    </row>
    <row r="80" spans="1:7" x14ac:dyDescent="0.25">
      <c r="A80" s="27" t="s">
        <v>36</v>
      </c>
      <c r="B80" s="10" t="s">
        <v>95</v>
      </c>
      <c r="C80" s="40">
        <v>1.2</v>
      </c>
      <c r="D80" s="40">
        <v>3</v>
      </c>
      <c r="E80" s="40">
        <v>1.2</v>
      </c>
      <c r="F80" s="40">
        <v>65.599999999999994</v>
      </c>
      <c r="G80" s="40">
        <v>56.2</v>
      </c>
    </row>
    <row r="81" spans="1:7" x14ac:dyDescent="0.25">
      <c r="A81" s="27" t="s">
        <v>7</v>
      </c>
      <c r="B81" s="10" t="s">
        <v>91</v>
      </c>
      <c r="C81" s="15">
        <v>0.71</v>
      </c>
      <c r="D81" s="15">
        <v>1</v>
      </c>
      <c r="E81" s="15">
        <v>1</v>
      </c>
      <c r="F81" s="15">
        <v>50.9</v>
      </c>
      <c r="G81" s="15">
        <v>100</v>
      </c>
    </row>
    <row r="82" spans="1:7" x14ac:dyDescent="0.25">
      <c r="A82" s="27" t="s">
        <v>35</v>
      </c>
      <c r="B82" s="10" t="s">
        <v>89</v>
      </c>
      <c r="C82" s="17">
        <v>1</v>
      </c>
      <c r="D82" s="17">
        <v>2</v>
      </c>
      <c r="E82" s="17">
        <v>0.98</v>
      </c>
      <c r="F82" s="39" t="s">
        <v>145</v>
      </c>
      <c r="G82" s="39" t="s">
        <v>145</v>
      </c>
    </row>
    <row r="83" spans="1:7" x14ac:dyDescent="0.25">
      <c r="A83" s="27" t="s">
        <v>74</v>
      </c>
      <c r="B83" s="10" t="s">
        <v>89</v>
      </c>
      <c r="C83" s="17">
        <v>2.4</v>
      </c>
      <c r="D83" s="17">
        <v>3</v>
      </c>
      <c r="E83" s="17">
        <v>0.94</v>
      </c>
      <c r="F83" s="17" t="s">
        <v>145</v>
      </c>
      <c r="G83" s="17" t="s">
        <v>145</v>
      </c>
    </row>
    <row r="84" spans="1:7" x14ac:dyDescent="0.25">
      <c r="A84" s="27" t="s">
        <v>49</v>
      </c>
      <c r="B84" s="10" t="s">
        <v>91</v>
      </c>
      <c r="C84" s="17">
        <v>0.7</v>
      </c>
      <c r="D84" s="17">
        <v>3</v>
      </c>
      <c r="E84" s="17">
        <v>0.8</v>
      </c>
      <c r="F84" s="17">
        <v>51</v>
      </c>
      <c r="G84" s="35">
        <v>61.5</v>
      </c>
    </row>
    <row r="85" spans="1:7" x14ac:dyDescent="0.25">
      <c r="A85" s="27" t="s">
        <v>62</v>
      </c>
      <c r="B85" s="10" t="s">
        <v>92</v>
      </c>
      <c r="C85" s="41">
        <v>0.6</v>
      </c>
      <c r="D85" s="41">
        <v>0.9</v>
      </c>
      <c r="E85" s="41">
        <v>0.8</v>
      </c>
      <c r="F85" s="26">
        <v>28.9</v>
      </c>
      <c r="G85" s="26">
        <v>36.4</v>
      </c>
    </row>
    <row r="86" spans="1:7" x14ac:dyDescent="0.25">
      <c r="A86" s="27" t="s">
        <v>21</v>
      </c>
      <c r="B86" s="10" t="s">
        <v>94</v>
      </c>
      <c r="C86" s="17">
        <v>0.6</v>
      </c>
      <c r="D86" s="17">
        <v>3.5</v>
      </c>
      <c r="E86" s="17">
        <v>0.6</v>
      </c>
      <c r="F86" s="17">
        <v>11.11</v>
      </c>
      <c r="G86" s="17" t="s">
        <v>145</v>
      </c>
    </row>
    <row r="87" spans="1:7" ht="30" x14ac:dyDescent="0.25">
      <c r="A87" s="27" t="s">
        <v>66</v>
      </c>
      <c r="B87" s="10" t="s">
        <v>94</v>
      </c>
      <c r="C87" s="26">
        <v>0.43</v>
      </c>
      <c r="D87" s="26">
        <v>2.5</v>
      </c>
      <c r="E87" s="26">
        <v>0.43</v>
      </c>
      <c r="F87" s="26">
        <v>0.4</v>
      </c>
      <c r="G87" s="26">
        <v>76.16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" activePane="bottomLeft" state="frozen"/>
      <selection pane="bottomLeft" activeCell="F30" sqref="F30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6" style="102" customWidth="1"/>
    <col min="4" max="4" width="14.28515625" style="102" customWidth="1"/>
    <col min="5" max="5" width="19.85546875" style="102" customWidth="1"/>
    <col min="6" max="6" width="22.140625" style="102" customWidth="1"/>
    <col min="7" max="7" width="16.140625" style="102" customWidth="1"/>
    <col min="8" max="16384" width="9.140625" style="102"/>
  </cols>
  <sheetData>
    <row r="1" spans="1:7" ht="33.75" customHeight="1" x14ac:dyDescent="0.25">
      <c r="A1" s="217" t="s">
        <v>160</v>
      </c>
      <c r="B1" s="217"/>
      <c r="C1" s="217"/>
      <c r="D1" s="217"/>
      <c r="E1" s="217"/>
      <c r="F1" s="217"/>
      <c r="G1" s="217"/>
    </row>
    <row r="2" spans="1:7" s="109" customFormat="1" ht="180" x14ac:dyDescent="0.25">
      <c r="A2" s="27" t="s">
        <v>1</v>
      </c>
      <c r="B2" s="10" t="s">
        <v>2</v>
      </c>
      <c r="C2" s="10" t="s">
        <v>134</v>
      </c>
      <c r="D2" s="10" t="s">
        <v>135</v>
      </c>
      <c r="E2" s="10" t="s">
        <v>136</v>
      </c>
      <c r="F2" s="10" t="s">
        <v>137</v>
      </c>
      <c r="G2" s="10" t="s">
        <v>138</v>
      </c>
    </row>
    <row r="3" spans="1:7" x14ac:dyDescent="0.25">
      <c r="A3" s="27" t="s">
        <v>6</v>
      </c>
      <c r="B3" s="10" t="s">
        <v>90</v>
      </c>
      <c r="C3" s="26" t="s">
        <v>142</v>
      </c>
      <c r="D3" s="26" t="s">
        <v>142</v>
      </c>
      <c r="E3" s="26" t="s">
        <v>142</v>
      </c>
      <c r="F3" s="26" t="s">
        <v>142</v>
      </c>
      <c r="G3" s="26" t="s">
        <v>142</v>
      </c>
    </row>
    <row r="4" spans="1:7" x14ac:dyDescent="0.25">
      <c r="A4" s="27" t="s">
        <v>10</v>
      </c>
      <c r="B4" s="10" t="s">
        <v>93</v>
      </c>
      <c r="C4" s="26" t="s">
        <v>142</v>
      </c>
      <c r="D4" s="26" t="s">
        <v>142</v>
      </c>
      <c r="E4" s="26" t="s">
        <v>142</v>
      </c>
      <c r="F4" s="26" t="s">
        <v>142</v>
      </c>
      <c r="G4" s="26" t="s">
        <v>142</v>
      </c>
    </row>
    <row r="5" spans="1:7" x14ac:dyDescent="0.25">
      <c r="A5" s="27" t="s">
        <v>16</v>
      </c>
      <c r="B5" s="10" t="s">
        <v>93</v>
      </c>
      <c r="C5" s="26" t="s">
        <v>142</v>
      </c>
      <c r="D5" s="26" t="s">
        <v>142</v>
      </c>
      <c r="E5" s="26" t="s">
        <v>142</v>
      </c>
      <c r="F5" s="26" t="s">
        <v>142</v>
      </c>
      <c r="G5" s="26" t="s">
        <v>142</v>
      </c>
    </row>
    <row r="6" spans="1:7" x14ac:dyDescent="0.25">
      <c r="A6" s="27" t="s">
        <v>32</v>
      </c>
      <c r="B6" s="10" t="s">
        <v>91</v>
      </c>
      <c r="C6" s="26" t="s">
        <v>142</v>
      </c>
      <c r="D6" s="26" t="s">
        <v>142</v>
      </c>
      <c r="E6" s="26" t="s">
        <v>142</v>
      </c>
      <c r="F6" s="26" t="s">
        <v>142</v>
      </c>
      <c r="G6" s="26" t="s">
        <v>142</v>
      </c>
    </row>
    <row r="7" spans="1:7" x14ac:dyDescent="0.25">
      <c r="A7" s="27" t="s">
        <v>49</v>
      </c>
      <c r="B7" s="10" t="s">
        <v>91</v>
      </c>
      <c r="C7" s="26" t="s">
        <v>142</v>
      </c>
      <c r="D7" s="26" t="s">
        <v>142</v>
      </c>
      <c r="E7" s="26" t="s">
        <v>142</v>
      </c>
      <c r="F7" s="26" t="s">
        <v>142</v>
      </c>
      <c r="G7" s="26" t="s">
        <v>142</v>
      </c>
    </row>
    <row r="8" spans="1:7" x14ac:dyDescent="0.25">
      <c r="A8" s="27" t="s">
        <v>53</v>
      </c>
      <c r="B8" s="10" t="s">
        <v>93</v>
      </c>
      <c r="C8" s="26" t="s">
        <v>142</v>
      </c>
      <c r="D8" s="26" t="s">
        <v>142</v>
      </c>
      <c r="E8" s="26" t="s">
        <v>142</v>
      </c>
      <c r="F8" s="26" t="s">
        <v>142</v>
      </c>
      <c r="G8" s="26" t="s">
        <v>142</v>
      </c>
    </row>
    <row r="9" spans="1:7" ht="15.75" customHeight="1" x14ac:dyDescent="0.25">
      <c r="A9" s="27" t="s">
        <v>72</v>
      </c>
      <c r="B9" s="10" t="s">
        <v>89</v>
      </c>
      <c r="C9" s="26" t="s">
        <v>142</v>
      </c>
      <c r="D9" s="26" t="s">
        <v>142</v>
      </c>
      <c r="E9" s="26" t="s">
        <v>142</v>
      </c>
      <c r="F9" s="26" t="s">
        <v>142</v>
      </c>
      <c r="G9" s="26" t="s">
        <v>142</v>
      </c>
    </row>
    <row r="10" spans="1:7" x14ac:dyDescent="0.25">
      <c r="A10" s="27" t="s">
        <v>74</v>
      </c>
      <c r="B10" s="10" t="s">
        <v>89</v>
      </c>
      <c r="C10" s="26" t="s">
        <v>142</v>
      </c>
      <c r="D10" s="43" t="s">
        <v>142</v>
      </c>
      <c r="E10" s="43" t="s">
        <v>142</v>
      </c>
      <c r="F10" s="26" t="s">
        <v>142</v>
      </c>
      <c r="G10" s="26" t="s">
        <v>142</v>
      </c>
    </row>
    <row r="11" spans="1:7" x14ac:dyDescent="0.25">
      <c r="A11" s="27" t="s">
        <v>87</v>
      </c>
      <c r="B11" s="10" t="s">
        <v>93</v>
      </c>
      <c r="C11" s="26" t="s">
        <v>142</v>
      </c>
      <c r="D11" s="26" t="s">
        <v>142</v>
      </c>
      <c r="E11" s="26" t="s">
        <v>142</v>
      </c>
      <c r="F11" s="26" t="s">
        <v>142</v>
      </c>
      <c r="G11" s="26" t="s">
        <v>142</v>
      </c>
    </row>
    <row r="12" spans="1:7" ht="18.75" customHeight="1" x14ac:dyDescent="0.25">
      <c r="A12" s="27" t="s">
        <v>28</v>
      </c>
      <c r="B12" s="10" t="s">
        <v>94</v>
      </c>
      <c r="C12" s="26">
        <v>47.5</v>
      </c>
      <c r="D12" s="43">
        <v>39.5</v>
      </c>
      <c r="E12" s="43">
        <v>100</v>
      </c>
      <c r="F12" s="43">
        <v>55</v>
      </c>
      <c r="G12" s="44">
        <v>65</v>
      </c>
    </row>
    <row r="13" spans="1:7" x14ac:dyDescent="0.25">
      <c r="A13" s="27" t="s">
        <v>79</v>
      </c>
      <c r="B13" s="10" t="s">
        <v>89</v>
      </c>
      <c r="C13" s="26">
        <v>51.8</v>
      </c>
      <c r="D13" s="43">
        <v>52.3</v>
      </c>
      <c r="E13" s="43">
        <v>100</v>
      </c>
      <c r="F13" s="43">
        <v>39.299999999999997</v>
      </c>
      <c r="G13" s="44">
        <v>66.7</v>
      </c>
    </row>
    <row r="14" spans="1:7" ht="15.75" x14ac:dyDescent="0.25">
      <c r="A14" s="27" t="s">
        <v>17</v>
      </c>
      <c r="B14" s="10" t="s">
        <v>94</v>
      </c>
      <c r="C14" s="55">
        <v>86</v>
      </c>
      <c r="D14" s="55">
        <v>87</v>
      </c>
      <c r="E14" s="55">
        <v>87</v>
      </c>
      <c r="F14" s="55">
        <v>48.9</v>
      </c>
      <c r="G14" s="55" t="s">
        <v>145</v>
      </c>
    </row>
    <row r="15" spans="1:7" x14ac:dyDescent="0.25">
      <c r="A15" s="27" t="s">
        <v>82</v>
      </c>
      <c r="B15" s="10" t="s">
        <v>94</v>
      </c>
      <c r="C15" s="26">
        <v>84</v>
      </c>
      <c r="D15" s="26">
        <v>84</v>
      </c>
      <c r="E15" s="26">
        <v>81.400000000000006</v>
      </c>
      <c r="F15" s="26" t="s">
        <v>145</v>
      </c>
      <c r="G15" s="26" t="s">
        <v>145</v>
      </c>
    </row>
    <row r="16" spans="1:7" x14ac:dyDescent="0.25">
      <c r="A16" s="27" t="s">
        <v>67</v>
      </c>
      <c r="B16" s="10" t="s">
        <v>93</v>
      </c>
      <c r="C16" s="47">
        <v>83</v>
      </c>
      <c r="D16" s="26">
        <v>84</v>
      </c>
      <c r="E16" s="34">
        <v>75</v>
      </c>
      <c r="F16" s="43">
        <v>15</v>
      </c>
      <c r="G16" s="26" t="s">
        <v>145</v>
      </c>
    </row>
    <row r="17" spans="1:7" x14ac:dyDescent="0.25">
      <c r="A17" s="27" t="s">
        <v>44</v>
      </c>
      <c r="B17" s="10" t="s">
        <v>93</v>
      </c>
      <c r="C17" s="26">
        <v>65.87</v>
      </c>
      <c r="D17" s="43">
        <v>67.099999999999994</v>
      </c>
      <c r="E17" s="43">
        <v>71.64</v>
      </c>
      <c r="F17" s="125">
        <v>43.2</v>
      </c>
      <c r="G17" s="126">
        <v>83.64</v>
      </c>
    </row>
    <row r="18" spans="1:7" x14ac:dyDescent="0.25">
      <c r="A18" s="27" t="s">
        <v>139</v>
      </c>
      <c r="B18" s="10" t="s">
        <v>91</v>
      </c>
      <c r="C18" s="26" t="s">
        <v>142</v>
      </c>
      <c r="D18" s="43">
        <v>66</v>
      </c>
      <c r="E18" s="43">
        <v>66</v>
      </c>
      <c r="F18" s="41">
        <v>26</v>
      </c>
      <c r="G18" s="41">
        <v>28.4</v>
      </c>
    </row>
    <row r="19" spans="1:7" x14ac:dyDescent="0.25">
      <c r="A19" s="27" t="s">
        <v>20</v>
      </c>
      <c r="B19" s="10" t="s">
        <v>93</v>
      </c>
      <c r="C19" s="43">
        <v>65</v>
      </c>
      <c r="D19" s="43">
        <v>65</v>
      </c>
      <c r="E19" s="43">
        <v>65</v>
      </c>
      <c r="F19" s="43">
        <v>43.2</v>
      </c>
      <c r="G19" s="43">
        <v>54.3</v>
      </c>
    </row>
    <row r="20" spans="1:7" x14ac:dyDescent="0.25">
      <c r="A20" s="27" t="s">
        <v>11</v>
      </c>
      <c r="B20" s="10" t="s">
        <v>93</v>
      </c>
      <c r="C20" s="43">
        <v>39.799999999999997</v>
      </c>
      <c r="D20" s="43">
        <v>39.799999999999997</v>
      </c>
      <c r="E20" s="43">
        <v>63.4</v>
      </c>
      <c r="F20" s="43">
        <v>41.8</v>
      </c>
      <c r="G20" s="26" t="s">
        <v>145</v>
      </c>
    </row>
    <row r="21" spans="1:7" x14ac:dyDescent="0.25">
      <c r="A21" s="27" t="s">
        <v>36</v>
      </c>
      <c r="B21" s="10" t="s">
        <v>95</v>
      </c>
      <c r="C21" s="43">
        <v>50</v>
      </c>
      <c r="D21" s="43">
        <v>49</v>
      </c>
      <c r="E21" s="43">
        <v>50.6</v>
      </c>
      <c r="F21" s="43">
        <v>90.7</v>
      </c>
      <c r="G21" s="43">
        <v>61.3</v>
      </c>
    </row>
    <row r="22" spans="1:7" x14ac:dyDescent="0.25">
      <c r="A22" s="27" t="s">
        <v>71</v>
      </c>
      <c r="B22" s="10" t="s">
        <v>93</v>
      </c>
      <c r="C22" s="26">
        <v>50</v>
      </c>
      <c r="D22" s="43">
        <v>50</v>
      </c>
      <c r="E22" s="43">
        <v>50</v>
      </c>
      <c r="F22" s="43">
        <v>30</v>
      </c>
      <c r="G22" s="26">
        <v>68</v>
      </c>
    </row>
    <row r="23" spans="1:7" ht="33.75" customHeight="1" x14ac:dyDescent="0.25">
      <c r="A23" s="27" t="s">
        <v>34</v>
      </c>
      <c r="B23" s="10" t="s">
        <v>88</v>
      </c>
      <c r="C23" s="26">
        <v>21.56</v>
      </c>
      <c r="D23" s="43">
        <v>21.8</v>
      </c>
      <c r="E23" s="43">
        <v>49.7</v>
      </c>
      <c r="F23" s="43">
        <v>84.45</v>
      </c>
      <c r="G23" s="44">
        <v>85.46</v>
      </c>
    </row>
    <row r="24" spans="1:7" ht="30" x14ac:dyDescent="0.25">
      <c r="A24" s="27" t="s">
        <v>86</v>
      </c>
      <c r="B24" s="10" t="s">
        <v>96</v>
      </c>
      <c r="C24" s="26">
        <v>25.7</v>
      </c>
      <c r="D24" s="43">
        <v>25.4</v>
      </c>
      <c r="E24" s="43">
        <v>49.6</v>
      </c>
      <c r="F24" s="43">
        <v>41.7</v>
      </c>
      <c r="G24" s="44" t="s">
        <v>141</v>
      </c>
    </row>
    <row r="25" spans="1:7" x14ac:dyDescent="0.25">
      <c r="A25" s="27" t="s">
        <v>52</v>
      </c>
      <c r="B25" s="10" t="s">
        <v>92</v>
      </c>
      <c r="C25" s="34">
        <v>45.87</v>
      </c>
      <c r="D25" s="34">
        <v>45.5</v>
      </c>
      <c r="E25" s="34">
        <v>48.9</v>
      </c>
      <c r="F25" s="45">
        <v>55.89</v>
      </c>
      <c r="G25" s="45">
        <v>42.11</v>
      </c>
    </row>
    <row r="26" spans="1:7" x14ac:dyDescent="0.25">
      <c r="A26" s="27" t="s">
        <v>65</v>
      </c>
      <c r="B26" s="10" t="s">
        <v>88</v>
      </c>
      <c r="C26" s="26">
        <v>40</v>
      </c>
      <c r="D26" s="26">
        <v>19.5</v>
      </c>
      <c r="E26" s="26">
        <v>43</v>
      </c>
      <c r="F26" s="26">
        <v>63.27</v>
      </c>
      <c r="G26" s="26">
        <v>50</v>
      </c>
    </row>
    <row r="27" spans="1:7" x14ac:dyDescent="0.25">
      <c r="A27" s="27" t="s">
        <v>60</v>
      </c>
      <c r="B27" s="10" t="s">
        <v>92</v>
      </c>
      <c r="C27" s="43">
        <v>31</v>
      </c>
      <c r="D27" s="43">
        <v>32.1</v>
      </c>
      <c r="E27" s="43">
        <v>37</v>
      </c>
      <c r="F27" s="43">
        <v>54.3</v>
      </c>
      <c r="G27" s="43">
        <v>39.4</v>
      </c>
    </row>
    <row r="28" spans="1:7" x14ac:dyDescent="0.25">
      <c r="A28" s="27" t="s">
        <v>31</v>
      </c>
      <c r="B28" s="10" t="s">
        <v>92</v>
      </c>
      <c r="C28" s="26">
        <v>28</v>
      </c>
      <c r="D28" s="26">
        <v>28.3</v>
      </c>
      <c r="E28" s="26">
        <v>32</v>
      </c>
      <c r="F28" s="43">
        <v>37.700000000000003</v>
      </c>
      <c r="G28" s="43">
        <v>43.8</v>
      </c>
    </row>
    <row r="29" spans="1:7" x14ac:dyDescent="0.25">
      <c r="A29" s="27" t="s">
        <v>14</v>
      </c>
      <c r="B29" s="10" t="s">
        <v>88</v>
      </c>
      <c r="C29" s="26">
        <v>31</v>
      </c>
      <c r="D29" s="43">
        <v>21</v>
      </c>
      <c r="E29" s="43">
        <v>31</v>
      </c>
      <c r="F29" s="43">
        <v>50.6</v>
      </c>
      <c r="G29" s="44">
        <v>60</v>
      </c>
    </row>
    <row r="30" spans="1:7" x14ac:dyDescent="0.25">
      <c r="A30" s="27" t="s">
        <v>46</v>
      </c>
      <c r="B30" s="10" t="s">
        <v>91</v>
      </c>
      <c r="C30" s="34">
        <v>21</v>
      </c>
      <c r="D30" s="34">
        <v>20</v>
      </c>
      <c r="E30" s="34">
        <v>28</v>
      </c>
      <c r="F30" s="34">
        <v>56.27</v>
      </c>
      <c r="G30" s="34">
        <v>100</v>
      </c>
    </row>
    <row r="31" spans="1:7" x14ac:dyDescent="0.25">
      <c r="A31" s="27" t="s">
        <v>78</v>
      </c>
      <c r="B31" s="10" t="s">
        <v>90</v>
      </c>
      <c r="C31" s="26">
        <v>19</v>
      </c>
      <c r="D31" s="43">
        <v>19.5</v>
      </c>
      <c r="E31" s="43">
        <v>27.2</v>
      </c>
      <c r="F31" s="43">
        <v>34</v>
      </c>
      <c r="G31" s="44">
        <v>67</v>
      </c>
    </row>
    <row r="32" spans="1:7" x14ac:dyDescent="0.25">
      <c r="A32" s="27" t="s">
        <v>64</v>
      </c>
      <c r="B32" s="10" t="s">
        <v>96</v>
      </c>
      <c r="C32" s="26">
        <v>26</v>
      </c>
      <c r="D32" s="26">
        <v>26</v>
      </c>
      <c r="E32" s="26">
        <v>26</v>
      </c>
      <c r="F32" s="26">
        <v>49</v>
      </c>
      <c r="G32" s="26">
        <v>68</v>
      </c>
    </row>
    <row r="33" spans="1:7" x14ac:dyDescent="0.25">
      <c r="A33" s="27" t="s">
        <v>62</v>
      </c>
      <c r="B33" s="10" t="s">
        <v>92</v>
      </c>
      <c r="C33" s="41">
        <v>22.9</v>
      </c>
      <c r="D33" s="41">
        <v>21.4</v>
      </c>
      <c r="E33" s="41">
        <v>25</v>
      </c>
      <c r="F33" s="26">
        <v>22.4</v>
      </c>
      <c r="G33" s="26">
        <v>36.4</v>
      </c>
    </row>
    <row r="34" spans="1:7" x14ac:dyDescent="0.25">
      <c r="A34" s="27" t="s">
        <v>63</v>
      </c>
      <c r="B34" s="10" t="s">
        <v>90</v>
      </c>
      <c r="C34" s="26">
        <v>18.399999999999999</v>
      </c>
      <c r="D34" s="26">
        <v>18.7</v>
      </c>
      <c r="E34" s="26">
        <v>25</v>
      </c>
      <c r="F34" s="26" t="s">
        <v>145</v>
      </c>
      <c r="G34" s="26" t="s">
        <v>145</v>
      </c>
    </row>
    <row r="35" spans="1:7" x14ac:dyDescent="0.25">
      <c r="A35" s="27" t="s">
        <v>33</v>
      </c>
      <c r="B35" s="10" t="s">
        <v>93</v>
      </c>
      <c r="C35" s="26">
        <v>25.6</v>
      </c>
      <c r="D35" s="26">
        <v>25.6</v>
      </c>
      <c r="E35" s="26">
        <v>24.5</v>
      </c>
      <c r="F35" s="26">
        <v>48.9</v>
      </c>
      <c r="G35" s="26">
        <v>89.8</v>
      </c>
    </row>
    <row r="36" spans="1:7" x14ac:dyDescent="0.25">
      <c r="A36" s="27" t="s">
        <v>81</v>
      </c>
      <c r="B36" s="10" t="s">
        <v>96</v>
      </c>
      <c r="C36" s="26">
        <v>22</v>
      </c>
      <c r="D36" s="43">
        <v>22</v>
      </c>
      <c r="E36" s="43">
        <v>24</v>
      </c>
      <c r="F36" s="26">
        <v>40.97</v>
      </c>
      <c r="G36" s="26">
        <v>50</v>
      </c>
    </row>
    <row r="37" spans="1:7" x14ac:dyDescent="0.25">
      <c r="A37" s="27" t="s">
        <v>50</v>
      </c>
      <c r="B37" s="10" t="s">
        <v>89</v>
      </c>
      <c r="C37" s="26">
        <v>23.7</v>
      </c>
      <c r="D37" s="26">
        <v>24</v>
      </c>
      <c r="E37" s="26">
        <v>23.9</v>
      </c>
      <c r="F37" s="26">
        <v>45.2</v>
      </c>
      <c r="G37" s="44">
        <v>50</v>
      </c>
    </row>
    <row r="38" spans="1:7" x14ac:dyDescent="0.25">
      <c r="A38" s="27" t="s">
        <v>58</v>
      </c>
      <c r="B38" s="10" t="s">
        <v>88</v>
      </c>
      <c r="C38" s="26">
        <v>28</v>
      </c>
      <c r="D38" s="26">
        <v>23.6</v>
      </c>
      <c r="E38" s="26">
        <v>23.6</v>
      </c>
      <c r="F38" s="26">
        <v>39.299999999999997</v>
      </c>
      <c r="G38" s="26">
        <v>48.2</v>
      </c>
    </row>
    <row r="39" spans="1:7" x14ac:dyDescent="0.25">
      <c r="A39" s="27" t="s">
        <v>15</v>
      </c>
      <c r="B39" s="10" t="s">
        <v>91</v>
      </c>
      <c r="C39" s="26">
        <v>27.8</v>
      </c>
      <c r="D39" s="26">
        <v>27.8</v>
      </c>
      <c r="E39" s="26">
        <v>23</v>
      </c>
      <c r="F39" s="34">
        <v>28.3</v>
      </c>
      <c r="G39" s="26">
        <v>76.12</v>
      </c>
    </row>
    <row r="40" spans="1:7" x14ac:dyDescent="0.25">
      <c r="A40" s="27" t="s">
        <v>69</v>
      </c>
      <c r="B40" s="10" t="s">
        <v>93</v>
      </c>
      <c r="C40" s="26">
        <v>21.1</v>
      </c>
      <c r="D40" s="26">
        <v>23</v>
      </c>
      <c r="E40" s="26">
        <v>23</v>
      </c>
      <c r="F40" s="127">
        <v>52.4</v>
      </c>
      <c r="G40" s="127">
        <v>59</v>
      </c>
    </row>
    <row r="41" spans="1:7" x14ac:dyDescent="0.25">
      <c r="A41" s="27" t="s">
        <v>26</v>
      </c>
      <c r="B41" s="10" t="s">
        <v>93</v>
      </c>
      <c r="C41" s="34">
        <v>22</v>
      </c>
      <c r="D41" s="34">
        <v>22.5</v>
      </c>
      <c r="E41" s="34">
        <v>22.5</v>
      </c>
      <c r="F41" s="34">
        <v>43.07</v>
      </c>
      <c r="G41" s="45">
        <v>90</v>
      </c>
    </row>
    <row r="42" spans="1:7" x14ac:dyDescent="0.25">
      <c r="A42" s="27" t="s">
        <v>45</v>
      </c>
      <c r="B42" s="10" t="s">
        <v>93</v>
      </c>
      <c r="C42" s="41">
        <v>20.6</v>
      </c>
      <c r="D42" s="41">
        <v>20.6</v>
      </c>
      <c r="E42" s="41">
        <v>21.1</v>
      </c>
      <c r="F42" s="43">
        <v>61</v>
      </c>
      <c r="G42" s="44">
        <v>63</v>
      </c>
    </row>
    <row r="43" spans="1:7" x14ac:dyDescent="0.25">
      <c r="A43" s="27" t="s">
        <v>4</v>
      </c>
      <c r="B43" s="10" t="s">
        <v>89</v>
      </c>
      <c r="C43" s="26">
        <v>16</v>
      </c>
      <c r="D43" s="43">
        <v>16</v>
      </c>
      <c r="E43" s="43">
        <v>21</v>
      </c>
      <c r="F43" s="26">
        <v>37.6</v>
      </c>
      <c r="G43" s="26">
        <v>67</v>
      </c>
    </row>
    <row r="44" spans="1:7" x14ac:dyDescent="0.25">
      <c r="A44" s="27" t="s">
        <v>22</v>
      </c>
      <c r="B44" s="10" t="s">
        <v>89</v>
      </c>
      <c r="C44" s="26">
        <v>53</v>
      </c>
      <c r="D44" s="43">
        <v>20</v>
      </c>
      <c r="E44" s="43">
        <v>20</v>
      </c>
      <c r="F44" s="26" t="s">
        <v>145</v>
      </c>
      <c r="G44" s="26" t="s">
        <v>145</v>
      </c>
    </row>
    <row r="45" spans="1:7" ht="30" x14ac:dyDescent="0.25">
      <c r="A45" s="27" t="s">
        <v>23</v>
      </c>
      <c r="B45" s="10" t="s">
        <v>94</v>
      </c>
      <c r="C45" s="26">
        <v>18</v>
      </c>
      <c r="D45" s="43">
        <v>20</v>
      </c>
      <c r="E45" s="43">
        <v>20</v>
      </c>
      <c r="F45" s="26">
        <v>50.3</v>
      </c>
      <c r="G45" s="26">
        <v>64.7</v>
      </c>
    </row>
    <row r="46" spans="1:7" x14ac:dyDescent="0.25">
      <c r="A46" s="27" t="s">
        <v>38</v>
      </c>
      <c r="B46" s="10" t="s">
        <v>93</v>
      </c>
      <c r="C46" s="26">
        <v>19</v>
      </c>
      <c r="D46" s="43">
        <v>19</v>
      </c>
      <c r="E46" s="43">
        <v>20</v>
      </c>
      <c r="F46" s="43">
        <v>20</v>
      </c>
      <c r="G46" s="44">
        <v>60.5</v>
      </c>
    </row>
    <row r="47" spans="1:7" x14ac:dyDescent="0.25">
      <c r="A47" s="27" t="s">
        <v>48</v>
      </c>
      <c r="B47" s="10" t="s">
        <v>92</v>
      </c>
      <c r="C47" s="43">
        <v>19.7</v>
      </c>
      <c r="D47" s="26">
        <v>19.899999999999999</v>
      </c>
      <c r="E47" s="34">
        <v>19.899999999999999</v>
      </c>
      <c r="F47" s="26">
        <v>40.1</v>
      </c>
      <c r="G47" s="26">
        <v>68</v>
      </c>
    </row>
    <row r="48" spans="1:7" x14ac:dyDescent="0.25">
      <c r="A48" s="27" t="s">
        <v>27</v>
      </c>
      <c r="B48" s="10" t="s">
        <v>90</v>
      </c>
      <c r="C48" s="26">
        <v>19.5</v>
      </c>
      <c r="D48" s="43">
        <v>19.8</v>
      </c>
      <c r="E48" s="43">
        <v>19.8</v>
      </c>
      <c r="F48" s="43">
        <v>25.4</v>
      </c>
      <c r="G48" s="44">
        <v>100</v>
      </c>
    </row>
    <row r="49" spans="1:7" x14ac:dyDescent="0.25">
      <c r="A49" s="27" t="s">
        <v>76</v>
      </c>
      <c r="B49" s="10" t="s">
        <v>92</v>
      </c>
      <c r="C49" s="26">
        <v>19.7</v>
      </c>
      <c r="D49" s="26">
        <v>19.8</v>
      </c>
      <c r="E49" s="26">
        <v>19.8</v>
      </c>
      <c r="F49" s="26">
        <v>60.4</v>
      </c>
      <c r="G49" s="26">
        <v>74.8</v>
      </c>
    </row>
    <row r="50" spans="1:7" ht="30" x14ac:dyDescent="0.25">
      <c r="A50" s="27" t="s">
        <v>9</v>
      </c>
      <c r="B50" s="10" t="s">
        <v>92</v>
      </c>
      <c r="C50" s="34">
        <v>18</v>
      </c>
      <c r="D50" s="34">
        <v>19</v>
      </c>
      <c r="E50" s="34">
        <v>19</v>
      </c>
      <c r="F50" s="26">
        <v>57.5</v>
      </c>
      <c r="G50" s="26">
        <v>57.7</v>
      </c>
    </row>
    <row r="51" spans="1:7" x14ac:dyDescent="0.25">
      <c r="A51" s="27" t="s">
        <v>30</v>
      </c>
      <c r="B51" s="10" t="s">
        <v>89</v>
      </c>
      <c r="C51" s="43">
        <v>15</v>
      </c>
      <c r="D51" s="43">
        <v>17</v>
      </c>
      <c r="E51" s="43">
        <v>17</v>
      </c>
      <c r="F51" s="43">
        <v>67.599999999999994</v>
      </c>
      <c r="G51" s="44">
        <v>87.5</v>
      </c>
    </row>
    <row r="52" spans="1:7" ht="15.75" x14ac:dyDescent="0.25">
      <c r="A52" s="27" t="s">
        <v>70</v>
      </c>
      <c r="B52" s="10" t="s">
        <v>92</v>
      </c>
      <c r="C52" s="26">
        <v>16.8</v>
      </c>
      <c r="D52" s="43">
        <v>17</v>
      </c>
      <c r="E52" s="43">
        <v>17</v>
      </c>
      <c r="F52" s="43">
        <v>74.099999999999994</v>
      </c>
      <c r="G52" s="53">
        <v>99</v>
      </c>
    </row>
    <row r="53" spans="1:7" x14ac:dyDescent="0.25">
      <c r="A53" s="27" t="s">
        <v>77</v>
      </c>
      <c r="B53" s="10" t="s">
        <v>92</v>
      </c>
      <c r="C53" s="26">
        <v>17</v>
      </c>
      <c r="D53" s="26">
        <v>17</v>
      </c>
      <c r="E53" s="26">
        <v>17</v>
      </c>
      <c r="F53" s="26">
        <v>10.7</v>
      </c>
      <c r="G53" s="26">
        <v>40</v>
      </c>
    </row>
    <row r="54" spans="1:7" x14ac:dyDescent="0.25">
      <c r="A54" s="27" t="s">
        <v>56</v>
      </c>
      <c r="B54" s="10" t="s">
        <v>90</v>
      </c>
      <c r="C54" s="43">
        <v>16</v>
      </c>
      <c r="D54" s="43">
        <v>18</v>
      </c>
      <c r="E54" s="44">
        <v>16</v>
      </c>
      <c r="F54" s="10">
        <v>35.200000000000003</v>
      </c>
      <c r="G54" s="10">
        <v>63.7</v>
      </c>
    </row>
    <row r="55" spans="1:7" x14ac:dyDescent="0.25">
      <c r="A55" s="27" t="s">
        <v>59</v>
      </c>
      <c r="B55" s="10" t="s">
        <v>93</v>
      </c>
      <c r="C55" s="26">
        <v>15.2</v>
      </c>
      <c r="D55" s="26">
        <v>16</v>
      </c>
      <c r="E55" s="26">
        <v>16</v>
      </c>
      <c r="F55" s="26">
        <v>36</v>
      </c>
      <c r="G55" s="26" t="s">
        <v>145</v>
      </c>
    </row>
    <row r="56" spans="1:7" x14ac:dyDescent="0.25">
      <c r="A56" s="27" t="s">
        <v>75</v>
      </c>
      <c r="B56" s="10" t="s">
        <v>96</v>
      </c>
      <c r="C56" s="43">
        <v>15</v>
      </c>
      <c r="D56" s="43">
        <v>18</v>
      </c>
      <c r="E56" s="43">
        <v>15</v>
      </c>
      <c r="F56" s="43">
        <v>74</v>
      </c>
      <c r="G56" s="44">
        <v>50</v>
      </c>
    </row>
    <row r="57" spans="1:7" x14ac:dyDescent="0.25">
      <c r="A57" s="27" t="s">
        <v>13</v>
      </c>
      <c r="B57" s="10" t="s">
        <v>93</v>
      </c>
      <c r="C57" s="26" t="s">
        <v>141</v>
      </c>
      <c r="D57" s="104">
        <v>10</v>
      </c>
      <c r="E57" s="104">
        <v>12</v>
      </c>
      <c r="F57" s="34">
        <v>28.9</v>
      </c>
      <c r="G57" s="34">
        <v>60</v>
      </c>
    </row>
    <row r="58" spans="1:7" x14ac:dyDescent="0.25">
      <c r="A58" s="27" t="s">
        <v>68</v>
      </c>
      <c r="B58" s="10" t="s">
        <v>94</v>
      </c>
      <c r="C58" s="34">
        <v>10</v>
      </c>
      <c r="D58" s="34">
        <v>15</v>
      </c>
      <c r="E58" s="34">
        <v>12</v>
      </c>
      <c r="F58" s="34">
        <v>63.2</v>
      </c>
      <c r="G58" s="34">
        <v>89.66</v>
      </c>
    </row>
    <row r="59" spans="1:7" x14ac:dyDescent="0.25">
      <c r="A59" s="27" t="s">
        <v>19</v>
      </c>
      <c r="B59" s="10" t="s">
        <v>90</v>
      </c>
      <c r="C59" s="26">
        <v>18</v>
      </c>
      <c r="D59" s="26">
        <v>19</v>
      </c>
      <c r="E59" s="26">
        <v>10.5</v>
      </c>
      <c r="F59" s="41" t="s">
        <v>145</v>
      </c>
      <c r="G59" s="41" t="s">
        <v>145</v>
      </c>
    </row>
    <row r="60" spans="1:7" x14ac:dyDescent="0.25">
      <c r="A60" s="27" t="s">
        <v>57</v>
      </c>
      <c r="B60" s="10" t="s">
        <v>91</v>
      </c>
      <c r="C60" s="46">
        <v>10</v>
      </c>
      <c r="D60" s="46">
        <v>10</v>
      </c>
      <c r="E60" s="46">
        <v>10</v>
      </c>
      <c r="F60" s="107">
        <v>55</v>
      </c>
      <c r="G60" s="26" t="s">
        <v>145</v>
      </c>
    </row>
    <row r="61" spans="1:7" ht="30" x14ac:dyDescent="0.25">
      <c r="A61" s="27" t="s">
        <v>84</v>
      </c>
      <c r="B61" s="10" t="s">
        <v>90</v>
      </c>
      <c r="C61" s="26">
        <v>10</v>
      </c>
      <c r="D61" s="26">
        <v>15</v>
      </c>
      <c r="E61" s="34">
        <v>10</v>
      </c>
      <c r="F61" s="26" t="s">
        <v>145</v>
      </c>
      <c r="G61" s="26" t="s">
        <v>145</v>
      </c>
    </row>
    <row r="62" spans="1:7" x14ac:dyDescent="0.25">
      <c r="A62" s="27" t="s">
        <v>40</v>
      </c>
      <c r="B62" s="10" t="s">
        <v>93</v>
      </c>
      <c r="C62" s="26">
        <v>12.5</v>
      </c>
      <c r="D62" s="26">
        <v>15</v>
      </c>
      <c r="E62" s="26">
        <v>7.7</v>
      </c>
      <c r="F62" s="26">
        <v>47.3</v>
      </c>
      <c r="G62" s="26" t="s">
        <v>145</v>
      </c>
    </row>
    <row r="63" spans="1:7" ht="15.75" x14ac:dyDescent="0.25">
      <c r="A63" s="27" t="s">
        <v>55</v>
      </c>
      <c r="B63" s="10" t="s">
        <v>92</v>
      </c>
      <c r="C63" s="55">
        <v>7</v>
      </c>
      <c r="D63" s="55">
        <v>10</v>
      </c>
      <c r="E63" s="55">
        <v>6.7</v>
      </c>
      <c r="F63" s="66">
        <v>28.900000000000002</v>
      </c>
      <c r="G63" s="66">
        <v>63.7</v>
      </c>
    </row>
    <row r="64" spans="1:7" x14ac:dyDescent="0.25">
      <c r="A64" s="27" t="s">
        <v>21</v>
      </c>
      <c r="B64" s="10" t="s">
        <v>94</v>
      </c>
      <c r="C64" s="26">
        <v>5.6</v>
      </c>
      <c r="D64" s="26">
        <v>15</v>
      </c>
      <c r="E64" s="26">
        <v>5.6</v>
      </c>
      <c r="F64" s="26">
        <v>34.06</v>
      </c>
      <c r="G64" s="26" t="s">
        <v>145</v>
      </c>
    </row>
    <row r="65" spans="1:7" x14ac:dyDescent="0.25">
      <c r="A65" s="27" t="s">
        <v>39</v>
      </c>
      <c r="B65" s="10" t="s">
        <v>91</v>
      </c>
      <c r="C65" s="26">
        <v>5</v>
      </c>
      <c r="D65" s="43">
        <v>5</v>
      </c>
      <c r="E65" s="43">
        <v>5</v>
      </c>
      <c r="F65" s="43">
        <v>56.9</v>
      </c>
      <c r="G65" s="44">
        <v>69.2</v>
      </c>
    </row>
    <row r="66" spans="1:7" ht="30" x14ac:dyDescent="0.25">
      <c r="A66" s="27" t="s">
        <v>66</v>
      </c>
      <c r="B66" s="10" t="s">
        <v>94</v>
      </c>
      <c r="C66" s="26">
        <v>13.9</v>
      </c>
      <c r="D66" s="26">
        <v>15</v>
      </c>
      <c r="E66" s="26">
        <v>4.08</v>
      </c>
      <c r="F66" s="26" t="s">
        <v>157</v>
      </c>
      <c r="G66" s="26">
        <v>76.16</v>
      </c>
    </row>
    <row r="67" spans="1:7" ht="24.75" customHeight="1" x14ac:dyDescent="0.25">
      <c r="A67" s="27" t="s">
        <v>12</v>
      </c>
      <c r="B67" s="10" t="s">
        <v>90</v>
      </c>
      <c r="C67" s="26">
        <v>9.3000000000000007</v>
      </c>
      <c r="D67" s="26">
        <v>16</v>
      </c>
      <c r="E67" s="34">
        <v>2.7</v>
      </c>
      <c r="F67" s="26">
        <v>47.9</v>
      </c>
      <c r="G67" s="26" t="s">
        <v>144</v>
      </c>
    </row>
    <row r="68" spans="1:7" x14ac:dyDescent="0.25">
      <c r="A68" s="27" t="s">
        <v>37</v>
      </c>
      <c r="B68" s="10" t="s">
        <v>96</v>
      </c>
      <c r="C68" s="43">
        <v>9.3000000000000007</v>
      </c>
      <c r="D68" s="43">
        <v>9.3000000000000007</v>
      </c>
      <c r="E68" s="43">
        <v>2.6</v>
      </c>
      <c r="F68" s="43">
        <v>29</v>
      </c>
      <c r="G68" s="43">
        <v>33.5</v>
      </c>
    </row>
    <row r="69" spans="1:7" x14ac:dyDescent="0.25">
      <c r="A69" s="27" t="s">
        <v>24</v>
      </c>
      <c r="B69" s="10" t="s">
        <v>91</v>
      </c>
      <c r="C69" s="26">
        <v>1.5</v>
      </c>
      <c r="D69" s="43">
        <v>15</v>
      </c>
      <c r="E69" s="43">
        <v>1.5</v>
      </c>
      <c r="F69" s="43">
        <v>31.5</v>
      </c>
      <c r="G69" s="26">
        <v>75</v>
      </c>
    </row>
    <row r="70" spans="1:7" x14ac:dyDescent="0.25">
      <c r="A70" s="27" t="s">
        <v>8</v>
      </c>
      <c r="B70" s="10" t="s">
        <v>88</v>
      </c>
      <c r="C70" s="26">
        <v>2.15</v>
      </c>
      <c r="D70" s="26">
        <v>10</v>
      </c>
      <c r="E70" s="26">
        <v>0.93</v>
      </c>
      <c r="F70" s="26">
        <v>23</v>
      </c>
      <c r="G70" s="26">
        <v>15.6</v>
      </c>
    </row>
    <row r="71" spans="1:7" x14ac:dyDescent="0.25">
      <c r="A71" s="27" t="s">
        <v>73</v>
      </c>
      <c r="B71" s="10" t="s">
        <v>93</v>
      </c>
      <c r="C71" s="43">
        <v>0.2</v>
      </c>
      <c r="D71" s="43">
        <v>0.2</v>
      </c>
      <c r="E71" s="43">
        <v>0.2</v>
      </c>
      <c r="F71" s="26">
        <v>0.51</v>
      </c>
      <c r="G71" s="26">
        <v>0.42</v>
      </c>
    </row>
    <row r="72" spans="1:7" x14ac:dyDescent="0.25">
      <c r="A72" s="27" t="s">
        <v>3</v>
      </c>
      <c r="B72" s="10" t="s">
        <v>88</v>
      </c>
      <c r="C72" s="26">
        <v>36.200000000000003</v>
      </c>
      <c r="D72" s="26">
        <v>34.700000000000003</v>
      </c>
      <c r="E72" s="26">
        <v>0</v>
      </c>
      <c r="F72" s="26">
        <v>35.5</v>
      </c>
      <c r="G72" s="26">
        <v>61</v>
      </c>
    </row>
    <row r="73" spans="1:7" x14ac:dyDescent="0.25">
      <c r="A73" s="27" t="s">
        <v>5</v>
      </c>
      <c r="B73" s="10" t="s">
        <v>89</v>
      </c>
      <c r="C73" s="26">
        <v>17</v>
      </c>
      <c r="D73" s="26">
        <v>19</v>
      </c>
      <c r="E73" s="26">
        <v>0</v>
      </c>
      <c r="F73" s="26">
        <v>25.1</v>
      </c>
      <c r="G73" s="26">
        <v>48</v>
      </c>
    </row>
    <row r="74" spans="1:7" x14ac:dyDescent="0.25">
      <c r="A74" s="27" t="s">
        <v>7</v>
      </c>
      <c r="B74" s="10" t="s">
        <v>91</v>
      </c>
      <c r="C74" s="26">
        <v>21.1</v>
      </c>
      <c r="D74" s="26">
        <v>21</v>
      </c>
      <c r="E74" s="26">
        <v>0</v>
      </c>
      <c r="F74" s="26">
        <v>62</v>
      </c>
      <c r="G74" s="26">
        <v>97.1</v>
      </c>
    </row>
    <row r="75" spans="1:7" ht="30" x14ac:dyDescent="0.25">
      <c r="A75" s="27" t="s">
        <v>18</v>
      </c>
      <c r="B75" s="10" t="s">
        <v>90</v>
      </c>
      <c r="C75" s="26">
        <v>25</v>
      </c>
      <c r="D75" s="43">
        <v>11.9</v>
      </c>
      <c r="E75" s="43">
        <v>0</v>
      </c>
      <c r="F75" s="43">
        <v>26</v>
      </c>
      <c r="G75" s="44">
        <v>26</v>
      </c>
    </row>
    <row r="76" spans="1:7" x14ac:dyDescent="0.25">
      <c r="A76" s="27" t="s">
        <v>25</v>
      </c>
      <c r="B76" s="10" t="s">
        <v>88</v>
      </c>
      <c r="C76" s="26">
        <v>0</v>
      </c>
      <c r="D76" s="26">
        <v>10</v>
      </c>
      <c r="E76" s="26">
        <v>0</v>
      </c>
      <c r="F76" s="26" t="s">
        <v>145</v>
      </c>
      <c r="G76" s="26" t="s">
        <v>145</v>
      </c>
    </row>
    <row r="77" spans="1:7" x14ac:dyDescent="0.25">
      <c r="A77" s="27" t="s">
        <v>29</v>
      </c>
      <c r="B77" s="10" t="s">
        <v>91</v>
      </c>
      <c r="C77" s="26">
        <v>17</v>
      </c>
      <c r="D77" s="26">
        <v>18</v>
      </c>
      <c r="E77" s="26">
        <v>0</v>
      </c>
      <c r="F77" s="103" t="s">
        <v>141</v>
      </c>
      <c r="G77" s="103" t="s">
        <v>141</v>
      </c>
    </row>
    <row r="78" spans="1:7" x14ac:dyDescent="0.25">
      <c r="A78" s="27" t="s">
        <v>35</v>
      </c>
      <c r="B78" s="10" t="s">
        <v>89</v>
      </c>
      <c r="C78" s="26">
        <v>7.6</v>
      </c>
      <c r="D78" s="43">
        <v>10</v>
      </c>
      <c r="E78" s="43">
        <v>0</v>
      </c>
      <c r="F78" s="41" t="s">
        <v>145</v>
      </c>
      <c r="G78" s="41" t="s">
        <v>145</v>
      </c>
    </row>
    <row r="79" spans="1:7" x14ac:dyDescent="0.25">
      <c r="A79" s="27" t="s">
        <v>41</v>
      </c>
      <c r="B79" s="10" t="s">
        <v>90</v>
      </c>
      <c r="C79" s="34">
        <v>5.8</v>
      </c>
      <c r="D79" s="34">
        <v>6</v>
      </c>
      <c r="E79" s="34">
        <v>0</v>
      </c>
      <c r="F79" s="34">
        <v>30.6</v>
      </c>
      <c r="G79" s="34">
        <v>67</v>
      </c>
    </row>
    <row r="80" spans="1:7" x14ac:dyDescent="0.25">
      <c r="A80" s="27" t="s">
        <v>42</v>
      </c>
      <c r="B80" s="10" t="s">
        <v>92</v>
      </c>
      <c r="C80" s="104">
        <v>3.6</v>
      </c>
      <c r="D80" s="104">
        <v>3.6</v>
      </c>
      <c r="E80" s="104">
        <v>0</v>
      </c>
      <c r="F80" s="104">
        <v>47.9</v>
      </c>
      <c r="G80" s="104">
        <v>100</v>
      </c>
    </row>
    <row r="81" spans="1:7" x14ac:dyDescent="0.25">
      <c r="A81" s="27" t="s">
        <v>43</v>
      </c>
      <c r="B81" s="10" t="s">
        <v>92</v>
      </c>
      <c r="C81" s="43">
        <v>13.66</v>
      </c>
      <c r="D81" s="43">
        <v>13.67</v>
      </c>
      <c r="E81" s="43">
        <v>0</v>
      </c>
      <c r="F81" s="43">
        <v>53.6</v>
      </c>
      <c r="G81" s="43">
        <v>60</v>
      </c>
    </row>
    <row r="82" spans="1:7" ht="30" x14ac:dyDescent="0.25">
      <c r="A82" s="27" t="s">
        <v>47</v>
      </c>
      <c r="B82" s="10" t="s">
        <v>91</v>
      </c>
      <c r="C82" s="17">
        <v>71.5</v>
      </c>
      <c r="D82" s="40">
        <v>71.5</v>
      </c>
      <c r="E82" s="40">
        <v>0</v>
      </c>
      <c r="F82" s="40">
        <v>49.7</v>
      </c>
      <c r="G82" s="35">
        <v>50</v>
      </c>
    </row>
    <row r="83" spans="1:7" x14ac:dyDescent="0.25">
      <c r="A83" s="27" t="s">
        <v>51</v>
      </c>
      <c r="B83" s="10" t="s">
        <v>89</v>
      </c>
      <c r="C83" s="34">
        <v>24.2</v>
      </c>
      <c r="D83" s="34">
        <v>24.3</v>
      </c>
      <c r="E83" s="45">
        <v>0</v>
      </c>
      <c r="F83" s="41">
        <v>31.5</v>
      </c>
      <c r="G83" s="41">
        <v>41.7</v>
      </c>
    </row>
    <row r="84" spans="1:7" x14ac:dyDescent="0.25">
      <c r="A84" s="27" t="s">
        <v>54</v>
      </c>
      <c r="B84" s="10" t="s">
        <v>92</v>
      </c>
      <c r="C84" s="34">
        <v>5</v>
      </c>
      <c r="D84" s="26">
        <v>0</v>
      </c>
      <c r="E84" s="26">
        <v>0</v>
      </c>
      <c r="F84" s="43">
        <v>61</v>
      </c>
      <c r="G84" s="26">
        <v>80.3</v>
      </c>
    </row>
    <row r="85" spans="1:7" ht="30" x14ac:dyDescent="0.25">
      <c r="A85" s="27" t="s">
        <v>80</v>
      </c>
      <c r="B85" s="10" t="s">
        <v>96</v>
      </c>
      <c r="C85" s="26">
        <v>23</v>
      </c>
      <c r="D85" s="43">
        <v>24</v>
      </c>
      <c r="E85" s="43">
        <v>0</v>
      </c>
      <c r="F85" s="41">
        <v>25.37</v>
      </c>
      <c r="G85" s="41" t="s">
        <v>145</v>
      </c>
    </row>
    <row r="86" spans="1:7" x14ac:dyDescent="0.25">
      <c r="A86" s="27" t="s">
        <v>83</v>
      </c>
      <c r="B86" s="10" t="s">
        <v>92</v>
      </c>
      <c r="C86" s="26">
        <v>27.7</v>
      </c>
      <c r="D86" s="26">
        <v>17.5</v>
      </c>
      <c r="E86" s="26">
        <v>0</v>
      </c>
      <c r="F86" s="26">
        <v>40.6</v>
      </c>
      <c r="G86" s="26">
        <v>47.1</v>
      </c>
    </row>
    <row r="87" spans="1:7" x14ac:dyDescent="0.25">
      <c r="A87" s="27" t="s">
        <v>85</v>
      </c>
      <c r="B87" s="10" t="s">
        <v>90</v>
      </c>
      <c r="C87" s="26">
        <v>5</v>
      </c>
      <c r="D87" s="26">
        <v>5</v>
      </c>
      <c r="E87" s="26">
        <v>0</v>
      </c>
      <c r="F87" s="41">
        <v>44</v>
      </c>
      <c r="G87" s="41">
        <v>44.1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11" activePane="bottomLeft" state="frozen"/>
      <selection pane="bottomLeft" activeCell="F17" sqref="F17"/>
    </sheetView>
  </sheetViews>
  <sheetFormatPr defaultColWidth="9.140625" defaultRowHeight="104.25" customHeight="1" x14ac:dyDescent="0.25"/>
  <cols>
    <col min="1" max="1" width="25.140625" style="102" customWidth="1"/>
    <col min="2" max="2" width="8.42578125" style="108" customWidth="1"/>
    <col min="3" max="3" width="13.28515625" style="102" customWidth="1"/>
    <col min="4" max="4" width="14" style="102" customWidth="1"/>
    <col min="5" max="5" width="17" style="102" customWidth="1"/>
    <col min="6" max="6" width="23.28515625" style="102" customWidth="1"/>
    <col min="7" max="7" width="15.140625" style="102" customWidth="1"/>
    <col min="8" max="16384" width="9.140625" style="102"/>
  </cols>
  <sheetData>
    <row r="1" spans="1:7" ht="63.75" customHeight="1" x14ac:dyDescent="0.25">
      <c r="A1" s="218" t="s">
        <v>162</v>
      </c>
      <c r="B1" s="218"/>
      <c r="C1" s="218"/>
      <c r="D1" s="218"/>
      <c r="E1" s="218"/>
      <c r="F1" s="218"/>
      <c r="G1" s="218"/>
    </row>
    <row r="2" spans="1:7" s="109" customFormat="1" ht="114.75" x14ac:dyDescent="0.25">
      <c r="A2" s="128" t="s">
        <v>1</v>
      </c>
      <c r="B2" s="128" t="s">
        <v>2</v>
      </c>
      <c r="C2" s="129" t="s">
        <v>134</v>
      </c>
      <c r="D2" s="129" t="s">
        <v>135</v>
      </c>
      <c r="E2" s="129" t="s">
        <v>136</v>
      </c>
      <c r="F2" s="129" t="s">
        <v>137</v>
      </c>
      <c r="G2" s="129" t="s">
        <v>138</v>
      </c>
    </row>
    <row r="3" spans="1:7" ht="15" x14ac:dyDescent="0.25">
      <c r="A3" s="9" t="s">
        <v>3</v>
      </c>
      <c r="B3" s="10" t="s">
        <v>88</v>
      </c>
      <c r="C3" s="10" t="s">
        <v>142</v>
      </c>
      <c r="D3" s="10" t="s">
        <v>142</v>
      </c>
      <c r="E3" s="10" t="s">
        <v>142</v>
      </c>
      <c r="F3" s="10" t="s">
        <v>142</v>
      </c>
      <c r="G3" s="10" t="s">
        <v>142</v>
      </c>
    </row>
    <row r="4" spans="1:7" ht="15" x14ac:dyDescent="0.25">
      <c r="A4" s="9" t="s">
        <v>11</v>
      </c>
      <c r="B4" s="10" t="s">
        <v>93</v>
      </c>
      <c r="C4" s="10" t="s">
        <v>142</v>
      </c>
      <c r="D4" s="10" t="s">
        <v>142</v>
      </c>
      <c r="E4" s="10" t="s">
        <v>142</v>
      </c>
      <c r="F4" s="10" t="s">
        <v>142</v>
      </c>
      <c r="G4" s="10" t="s">
        <v>142</v>
      </c>
    </row>
    <row r="5" spans="1:7" ht="15" x14ac:dyDescent="0.25">
      <c r="A5" s="9" t="s">
        <v>14</v>
      </c>
      <c r="B5" s="10" t="s">
        <v>88</v>
      </c>
      <c r="C5" s="137" t="s">
        <v>142</v>
      </c>
      <c r="D5" s="137" t="s">
        <v>142</v>
      </c>
      <c r="E5" s="137" t="s">
        <v>142</v>
      </c>
      <c r="F5" s="137" t="s">
        <v>142</v>
      </c>
      <c r="G5" s="137" t="s">
        <v>142</v>
      </c>
    </row>
    <row r="6" spans="1:7" ht="15" x14ac:dyDescent="0.25">
      <c r="A6" s="9" t="s">
        <v>15</v>
      </c>
      <c r="B6" s="10" t="s">
        <v>91</v>
      </c>
      <c r="C6" s="17" t="s">
        <v>142</v>
      </c>
      <c r="D6" s="17" t="s">
        <v>142</v>
      </c>
      <c r="E6" s="17" t="s">
        <v>142</v>
      </c>
      <c r="F6" s="17" t="s">
        <v>142</v>
      </c>
      <c r="G6" s="17" t="s">
        <v>142</v>
      </c>
    </row>
    <row r="7" spans="1:7" ht="15.75" customHeight="1" x14ac:dyDescent="0.25">
      <c r="A7" s="9" t="s">
        <v>16</v>
      </c>
      <c r="B7" s="10" t="s">
        <v>93</v>
      </c>
      <c r="C7" s="10" t="s">
        <v>142</v>
      </c>
      <c r="D7" s="10" t="s">
        <v>142</v>
      </c>
      <c r="E7" s="10" t="s">
        <v>142</v>
      </c>
      <c r="F7" s="10" t="s">
        <v>142</v>
      </c>
      <c r="G7" s="10" t="s">
        <v>142</v>
      </c>
    </row>
    <row r="8" spans="1:7" ht="15" x14ac:dyDescent="0.25">
      <c r="A8" s="9" t="s">
        <v>26</v>
      </c>
      <c r="B8" s="10" t="s">
        <v>93</v>
      </c>
      <c r="C8" s="15" t="s">
        <v>142</v>
      </c>
      <c r="D8" s="15" t="s">
        <v>142</v>
      </c>
      <c r="E8" s="15" t="s">
        <v>142</v>
      </c>
      <c r="F8" s="20">
        <v>61.8</v>
      </c>
      <c r="G8" s="28">
        <v>100</v>
      </c>
    </row>
    <row r="9" spans="1:7" ht="15.75" customHeight="1" x14ac:dyDescent="0.25">
      <c r="A9" s="9" t="s">
        <v>35</v>
      </c>
      <c r="B9" s="10" t="s">
        <v>89</v>
      </c>
      <c r="C9" s="26" t="s">
        <v>142</v>
      </c>
      <c r="D9" s="26" t="s">
        <v>142</v>
      </c>
      <c r="E9" s="26" t="s">
        <v>142</v>
      </c>
      <c r="F9" s="26" t="s">
        <v>142</v>
      </c>
      <c r="G9" s="26" t="s">
        <v>142</v>
      </c>
    </row>
    <row r="10" spans="1:7" ht="15" x14ac:dyDescent="0.25">
      <c r="A10" s="9" t="s">
        <v>39</v>
      </c>
      <c r="B10" s="10" t="s">
        <v>91</v>
      </c>
      <c r="C10" s="10" t="s">
        <v>142</v>
      </c>
      <c r="D10" s="10" t="s">
        <v>142</v>
      </c>
      <c r="E10" s="10" t="s">
        <v>142</v>
      </c>
      <c r="F10" s="10" t="s">
        <v>142</v>
      </c>
      <c r="G10" s="10" t="s">
        <v>142</v>
      </c>
    </row>
    <row r="11" spans="1:7" ht="15" x14ac:dyDescent="0.25">
      <c r="A11" s="9" t="s">
        <v>44</v>
      </c>
      <c r="B11" s="10" t="s">
        <v>93</v>
      </c>
      <c r="C11" s="10" t="s">
        <v>161</v>
      </c>
      <c r="D11" s="10" t="s">
        <v>142</v>
      </c>
      <c r="E11" s="10" t="s">
        <v>142</v>
      </c>
      <c r="F11" s="29">
        <v>24.281904761904801</v>
      </c>
      <c r="G11" s="48">
        <v>82.17</v>
      </c>
    </row>
    <row r="12" spans="1:7" ht="18.75" customHeight="1" x14ac:dyDescent="0.25">
      <c r="A12" s="9" t="s">
        <v>47</v>
      </c>
      <c r="B12" s="10" t="s">
        <v>91</v>
      </c>
      <c r="C12" s="10" t="s">
        <v>142</v>
      </c>
      <c r="D12" s="10" t="s">
        <v>142</v>
      </c>
      <c r="E12" s="10" t="s">
        <v>142</v>
      </c>
      <c r="F12" s="10" t="s">
        <v>142</v>
      </c>
      <c r="G12" s="10" t="s">
        <v>142</v>
      </c>
    </row>
    <row r="13" spans="1:7" ht="15" x14ac:dyDescent="0.25">
      <c r="A13" s="9" t="s">
        <v>50</v>
      </c>
      <c r="B13" s="10" t="s">
        <v>89</v>
      </c>
      <c r="C13" s="10" t="s">
        <v>142</v>
      </c>
      <c r="D13" s="10" t="s">
        <v>142</v>
      </c>
      <c r="E13" s="10" t="s">
        <v>142</v>
      </c>
      <c r="F13" s="10" t="s">
        <v>142</v>
      </c>
      <c r="G13" s="10" t="s">
        <v>142</v>
      </c>
    </row>
    <row r="14" spans="1:7" ht="15" x14ac:dyDescent="0.25">
      <c r="A14" s="9" t="s">
        <v>79</v>
      </c>
      <c r="B14" s="10" t="s">
        <v>89</v>
      </c>
      <c r="C14" s="16" t="s">
        <v>142</v>
      </c>
      <c r="D14" s="15" t="s">
        <v>142</v>
      </c>
      <c r="E14" s="10" t="s">
        <v>142</v>
      </c>
      <c r="F14" s="10" t="s">
        <v>142</v>
      </c>
      <c r="G14" s="10" t="s">
        <v>142</v>
      </c>
    </row>
    <row r="15" spans="1:7" ht="30" x14ac:dyDescent="0.25">
      <c r="A15" s="9" t="s">
        <v>84</v>
      </c>
      <c r="B15" s="10" t="s">
        <v>90</v>
      </c>
      <c r="C15" s="15" t="s">
        <v>142</v>
      </c>
      <c r="D15" s="15" t="s">
        <v>142</v>
      </c>
      <c r="E15" s="15" t="s">
        <v>142</v>
      </c>
      <c r="F15" s="15" t="s">
        <v>142</v>
      </c>
      <c r="G15" s="10" t="s">
        <v>142</v>
      </c>
    </row>
    <row r="16" spans="1:7" ht="30" x14ac:dyDescent="0.25">
      <c r="A16" s="9" t="s">
        <v>7</v>
      </c>
      <c r="B16" s="10" t="s">
        <v>91</v>
      </c>
      <c r="C16" s="3">
        <v>5.12</v>
      </c>
      <c r="D16" s="3">
        <v>6.5</v>
      </c>
      <c r="E16" s="211" t="s">
        <v>143</v>
      </c>
      <c r="F16" s="3">
        <v>59.1</v>
      </c>
      <c r="G16" s="3">
        <v>95</v>
      </c>
    </row>
    <row r="17" spans="1:7" ht="30" x14ac:dyDescent="0.25">
      <c r="A17" s="9" t="s">
        <v>86</v>
      </c>
      <c r="B17" s="10" t="s">
        <v>96</v>
      </c>
      <c r="C17" s="15">
        <v>42</v>
      </c>
      <c r="D17" s="21">
        <v>55</v>
      </c>
      <c r="E17" s="21">
        <v>50</v>
      </c>
      <c r="F17" s="110">
        <v>38</v>
      </c>
      <c r="G17" s="124" t="s">
        <v>141</v>
      </c>
    </row>
    <row r="18" spans="1:7" ht="15" x14ac:dyDescent="0.25">
      <c r="A18" s="9" t="s">
        <v>52</v>
      </c>
      <c r="B18" s="10" t="s">
        <v>92</v>
      </c>
      <c r="C18" s="12">
        <v>42.9</v>
      </c>
      <c r="D18" s="12">
        <v>45.2</v>
      </c>
      <c r="E18" s="12">
        <v>45.2</v>
      </c>
      <c r="F18" s="10">
        <v>50.44</v>
      </c>
      <c r="G18" s="10">
        <v>89.74</v>
      </c>
    </row>
    <row r="19" spans="1:7" ht="15" x14ac:dyDescent="0.25">
      <c r="A19" s="9" t="s">
        <v>24</v>
      </c>
      <c r="B19" s="10" t="s">
        <v>91</v>
      </c>
      <c r="C19" s="130">
        <v>42.5</v>
      </c>
      <c r="D19" s="131">
        <v>42.8</v>
      </c>
      <c r="E19" s="131">
        <v>45</v>
      </c>
      <c r="F19" s="140">
        <v>64.5</v>
      </c>
      <c r="G19" s="130">
        <v>83</v>
      </c>
    </row>
    <row r="20" spans="1:7" ht="30" x14ac:dyDescent="0.25">
      <c r="A20" s="9" t="s">
        <v>80</v>
      </c>
      <c r="B20" s="10" t="s">
        <v>96</v>
      </c>
      <c r="C20" s="16">
        <v>40.9</v>
      </c>
      <c r="D20" s="42">
        <v>40.9</v>
      </c>
      <c r="E20" s="42">
        <v>43.6</v>
      </c>
      <c r="F20" s="33">
        <v>27.933333333333337</v>
      </c>
      <c r="G20" s="13" t="s">
        <v>145</v>
      </c>
    </row>
    <row r="21" spans="1:7" ht="15.75" x14ac:dyDescent="0.25">
      <c r="A21" s="9" t="s">
        <v>55</v>
      </c>
      <c r="B21" s="10" t="s">
        <v>92</v>
      </c>
      <c r="C21" s="55">
        <v>36.9</v>
      </c>
      <c r="D21" s="55">
        <v>37.1</v>
      </c>
      <c r="E21" s="55">
        <v>42.7</v>
      </c>
      <c r="F21" s="66">
        <v>22</v>
      </c>
      <c r="G21" s="66">
        <v>63.7</v>
      </c>
    </row>
    <row r="22" spans="1:7" ht="15" x14ac:dyDescent="0.25">
      <c r="A22" s="9" t="s">
        <v>73</v>
      </c>
      <c r="B22" s="10" t="s">
        <v>93</v>
      </c>
      <c r="C22" s="17">
        <v>4</v>
      </c>
      <c r="D22" s="17">
        <v>6</v>
      </c>
      <c r="E22" s="17">
        <v>42</v>
      </c>
      <c r="F22" s="17">
        <v>30</v>
      </c>
      <c r="G22" s="17">
        <v>24</v>
      </c>
    </row>
    <row r="23" spans="1:7" ht="33.75" customHeight="1" x14ac:dyDescent="0.25">
      <c r="A23" s="9" t="s">
        <v>63</v>
      </c>
      <c r="B23" s="10" t="s">
        <v>90</v>
      </c>
      <c r="C23" s="10">
        <v>37</v>
      </c>
      <c r="D23" s="10">
        <v>32.5</v>
      </c>
      <c r="E23" s="10">
        <v>41.8</v>
      </c>
      <c r="F23" s="10">
        <v>100</v>
      </c>
      <c r="G23" s="10">
        <v>100</v>
      </c>
    </row>
    <row r="24" spans="1:7" ht="15.75" x14ac:dyDescent="0.25">
      <c r="A24" s="9" t="s">
        <v>70</v>
      </c>
      <c r="B24" s="10" t="s">
        <v>92</v>
      </c>
      <c r="C24" s="15">
        <v>41</v>
      </c>
      <c r="D24" s="21">
        <v>41.1</v>
      </c>
      <c r="E24" s="21">
        <v>41.2</v>
      </c>
      <c r="F24" s="15">
        <v>81.8</v>
      </c>
      <c r="G24" s="53">
        <v>99</v>
      </c>
    </row>
    <row r="25" spans="1:7" ht="15" x14ac:dyDescent="0.25">
      <c r="A25" s="9" t="s">
        <v>29</v>
      </c>
      <c r="B25" s="10" t="s">
        <v>91</v>
      </c>
      <c r="C25" s="10">
        <v>39.200000000000003</v>
      </c>
      <c r="D25" s="10">
        <v>38.9</v>
      </c>
      <c r="E25" s="10">
        <v>40</v>
      </c>
      <c r="F25" s="111" t="s">
        <v>141</v>
      </c>
      <c r="G25" s="111" t="s">
        <v>141</v>
      </c>
    </row>
    <row r="26" spans="1:7" ht="15" x14ac:dyDescent="0.25">
      <c r="A26" s="9" t="s">
        <v>81</v>
      </c>
      <c r="B26" s="10" t="s">
        <v>96</v>
      </c>
      <c r="C26" s="15">
        <v>33</v>
      </c>
      <c r="D26" s="15">
        <v>33</v>
      </c>
      <c r="E26" s="10">
        <v>38</v>
      </c>
      <c r="F26" s="10">
        <v>46.17</v>
      </c>
      <c r="G26" s="10">
        <v>65.599999999999994</v>
      </c>
    </row>
    <row r="27" spans="1:7" ht="15" x14ac:dyDescent="0.25">
      <c r="A27" s="9" t="s">
        <v>68</v>
      </c>
      <c r="B27" s="10" t="s">
        <v>94</v>
      </c>
      <c r="C27" s="23">
        <v>31.8</v>
      </c>
      <c r="D27" s="23">
        <v>32</v>
      </c>
      <c r="E27" s="23">
        <v>37.9</v>
      </c>
      <c r="F27" s="23">
        <v>49.9</v>
      </c>
      <c r="G27" s="23">
        <v>86.6</v>
      </c>
    </row>
    <row r="28" spans="1:7" ht="15" x14ac:dyDescent="0.25">
      <c r="A28" s="9" t="s">
        <v>87</v>
      </c>
      <c r="B28" s="10" t="s">
        <v>93</v>
      </c>
      <c r="C28" s="16">
        <v>36</v>
      </c>
      <c r="D28" s="42">
        <v>36</v>
      </c>
      <c r="E28" s="42">
        <v>36</v>
      </c>
      <c r="F28" s="16">
        <v>47</v>
      </c>
      <c r="G28" s="15">
        <v>81.099999999999994</v>
      </c>
    </row>
    <row r="29" spans="1:7" ht="15" x14ac:dyDescent="0.25">
      <c r="A29" s="9" t="s">
        <v>85</v>
      </c>
      <c r="B29" s="10" t="s">
        <v>90</v>
      </c>
      <c r="C29" s="15">
        <v>3</v>
      </c>
      <c r="D29" s="15">
        <v>3.2</v>
      </c>
      <c r="E29" s="15">
        <v>35.4</v>
      </c>
      <c r="F29" s="115">
        <v>42.9</v>
      </c>
      <c r="G29" s="115">
        <v>36</v>
      </c>
    </row>
    <row r="30" spans="1:7" ht="15" x14ac:dyDescent="0.25">
      <c r="A30" s="9" t="s">
        <v>53</v>
      </c>
      <c r="B30" s="10" t="s">
        <v>93</v>
      </c>
      <c r="C30" s="15">
        <v>34.24</v>
      </c>
      <c r="D30" s="21">
        <v>34.47</v>
      </c>
      <c r="E30" s="21">
        <v>34.799999999999997</v>
      </c>
      <c r="F30" s="15">
        <v>49.9</v>
      </c>
      <c r="G30" s="124">
        <v>64</v>
      </c>
    </row>
    <row r="31" spans="1:7" ht="15" x14ac:dyDescent="0.25">
      <c r="A31" s="9" t="s">
        <v>57</v>
      </c>
      <c r="B31" s="10" t="s">
        <v>91</v>
      </c>
      <c r="C31" s="32">
        <v>33</v>
      </c>
      <c r="D31" s="32">
        <v>34</v>
      </c>
      <c r="E31" s="32">
        <v>34.700000000000003</v>
      </c>
      <c r="F31" s="49">
        <v>31</v>
      </c>
      <c r="G31" s="10" t="s">
        <v>163</v>
      </c>
    </row>
    <row r="32" spans="1:7" ht="30" x14ac:dyDescent="0.25">
      <c r="A32" s="9" t="s">
        <v>66</v>
      </c>
      <c r="B32" s="10" t="s">
        <v>94</v>
      </c>
      <c r="C32" s="10">
        <v>6.6</v>
      </c>
      <c r="D32" s="10">
        <v>9.6</v>
      </c>
      <c r="E32" s="10">
        <v>33.96</v>
      </c>
      <c r="F32" s="10">
        <v>37</v>
      </c>
      <c r="G32" s="10">
        <v>76.16</v>
      </c>
    </row>
    <row r="33" spans="1:7" ht="15" x14ac:dyDescent="0.25">
      <c r="A33" s="9" t="s">
        <v>67</v>
      </c>
      <c r="B33" s="10" t="s">
        <v>93</v>
      </c>
      <c r="C33" s="25">
        <v>32.9</v>
      </c>
      <c r="D33" s="15">
        <v>33</v>
      </c>
      <c r="E33" s="15">
        <v>33.299999999999997</v>
      </c>
      <c r="F33" s="21">
        <v>20.7</v>
      </c>
      <c r="G33" s="10" t="s">
        <v>145</v>
      </c>
    </row>
    <row r="34" spans="1:7" ht="15" x14ac:dyDescent="0.25">
      <c r="A34" s="9" t="s">
        <v>82</v>
      </c>
      <c r="B34" s="10" t="s">
        <v>94</v>
      </c>
      <c r="C34" s="30">
        <v>51</v>
      </c>
      <c r="D34" s="30">
        <v>36.299999999999997</v>
      </c>
      <c r="E34" s="30">
        <v>31.9</v>
      </c>
      <c r="F34" s="15" t="s">
        <v>145</v>
      </c>
      <c r="G34" s="10" t="s">
        <v>145</v>
      </c>
    </row>
    <row r="35" spans="1:7" ht="30" x14ac:dyDescent="0.25">
      <c r="A35" s="9" t="s">
        <v>9</v>
      </c>
      <c r="B35" s="10" t="s">
        <v>92</v>
      </c>
      <c r="C35" s="4">
        <v>30.43</v>
      </c>
      <c r="D35" s="4">
        <v>30.43</v>
      </c>
      <c r="E35" s="4">
        <v>30.43</v>
      </c>
      <c r="F35" s="50">
        <v>54.2</v>
      </c>
      <c r="G35" s="50">
        <v>57.4</v>
      </c>
    </row>
    <row r="36" spans="1:7" ht="15" x14ac:dyDescent="0.25">
      <c r="A36" s="27" t="s">
        <v>4</v>
      </c>
      <c r="B36" s="10" t="s">
        <v>89</v>
      </c>
      <c r="C36" s="130">
        <v>26.2</v>
      </c>
      <c r="D36" s="131">
        <v>4.4000000000000004</v>
      </c>
      <c r="E36" s="131">
        <v>28.7</v>
      </c>
      <c r="F36" s="130">
        <v>26.4</v>
      </c>
      <c r="G36" s="130">
        <v>81.8</v>
      </c>
    </row>
    <row r="37" spans="1:7" ht="15" x14ac:dyDescent="0.25">
      <c r="A37" s="9" t="s">
        <v>8</v>
      </c>
      <c r="B37" s="10" t="s">
        <v>88</v>
      </c>
      <c r="C37" s="15">
        <v>26</v>
      </c>
      <c r="D37" s="15">
        <v>26</v>
      </c>
      <c r="E37" s="15">
        <v>26</v>
      </c>
      <c r="F37" s="10">
        <v>29.8</v>
      </c>
      <c r="G37" s="10">
        <v>37.5</v>
      </c>
    </row>
    <row r="38" spans="1:7" ht="15" x14ac:dyDescent="0.25">
      <c r="A38" s="9" t="s">
        <v>21</v>
      </c>
      <c r="B38" s="10" t="s">
        <v>94</v>
      </c>
      <c r="C38" s="130">
        <v>24</v>
      </c>
      <c r="D38" s="130">
        <v>38.9</v>
      </c>
      <c r="E38" s="130">
        <v>24</v>
      </c>
      <c r="F38" s="130">
        <v>27.78</v>
      </c>
      <c r="G38" s="130" t="s">
        <v>145</v>
      </c>
    </row>
    <row r="39" spans="1:7" ht="15" x14ac:dyDescent="0.25">
      <c r="A39" s="9" t="s">
        <v>42</v>
      </c>
      <c r="B39" s="10" t="s">
        <v>92</v>
      </c>
      <c r="C39" s="143">
        <v>22</v>
      </c>
      <c r="D39" s="143">
        <v>22</v>
      </c>
      <c r="E39" s="143">
        <v>23.8</v>
      </c>
      <c r="F39" s="13">
        <v>80</v>
      </c>
      <c r="G39" s="13">
        <v>100</v>
      </c>
    </row>
    <row r="40" spans="1:7" ht="15" x14ac:dyDescent="0.25">
      <c r="A40" s="9" t="s">
        <v>34</v>
      </c>
      <c r="B40" s="10" t="s">
        <v>88</v>
      </c>
      <c r="C40" s="15">
        <v>11.2</v>
      </c>
      <c r="D40" s="21">
        <v>11.9</v>
      </c>
      <c r="E40" s="21">
        <v>23.6</v>
      </c>
      <c r="F40" s="15">
        <v>74.41</v>
      </c>
      <c r="G40" s="124">
        <v>86.52</v>
      </c>
    </row>
    <row r="41" spans="1:7" ht="15" x14ac:dyDescent="0.25">
      <c r="A41" s="9" t="s">
        <v>71</v>
      </c>
      <c r="B41" s="10" t="s">
        <v>93</v>
      </c>
      <c r="C41" s="15">
        <v>24</v>
      </c>
      <c r="D41" s="21">
        <v>25</v>
      </c>
      <c r="E41" s="21">
        <v>21</v>
      </c>
      <c r="F41" s="15">
        <v>31</v>
      </c>
      <c r="G41" s="15">
        <v>68</v>
      </c>
    </row>
    <row r="42" spans="1:7" ht="15" x14ac:dyDescent="0.25">
      <c r="A42" s="9" t="s">
        <v>45</v>
      </c>
      <c r="B42" s="10" t="s">
        <v>93</v>
      </c>
      <c r="C42" s="30">
        <v>10.6</v>
      </c>
      <c r="D42" s="115">
        <v>11</v>
      </c>
      <c r="E42" s="33">
        <v>15.1</v>
      </c>
      <c r="F42" s="15">
        <v>55</v>
      </c>
      <c r="G42" s="124">
        <v>56</v>
      </c>
    </row>
    <row r="43" spans="1:7" ht="15" x14ac:dyDescent="0.25">
      <c r="A43" s="9" t="s">
        <v>5</v>
      </c>
      <c r="B43" s="10" t="s">
        <v>89</v>
      </c>
      <c r="C43" s="130">
        <v>6</v>
      </c>
      <c r="D43" s="130">
        <v>7</v>
      </c>
      <c r="E43" s="130">
        <v>12</v>
      </c>
      <c r="F43" s="130">
        <v>44.2</v>
      </c>
      <c r="G43" s="130">
        <v>51.4</v>
      </c>
    </row>
    <row r="44" spans="1:7" ht="15" x14ac:dyDescent="0.25">
      <c r="A44" s="9" t="s">
        <v>72</v>
      </c>
      <c r="B44" s="10" t="s">
        <v>89</v>
      </c>
      <c r="C44" s="15">
        <v>4.5</v>
      </c>
      <c r="D44" s="21">
        <v>6</v>
      </c>
      <c r="E44" s="21">
        <v>9.4</v>
      </c>
      <c r="F44" s="15">
        <v>29</v>
      </c>
      <c r="G44" s="124">
        <v>82</v>
      </c>
    </row>
    <row r="45" spans="1:7" ht="15" x14ac:dyDescent="0.25">
      <c r="A45" s="9" t="s">
        <v>77</v>
      </c>
      <c r="B45" s="10" t="s">
        <v>92</v>
      </c>
      <c r="C45" s="24">
        <v>9.9700000000000006</v>
      </c>
      <c r="D45" s="10">
        <v>10</v>
      </c>
      <c r="E45" s="10">
        <v>9.4</v>
      </c>
      <c r="F45" s="22">
        <v>22.7</v>
      </c>
      <c r="G45" s="22">
        <v>45</v>
      </c>
    </row>
    <row r="46" spans="1:7" ht="15" x14ac:dyDescent="0.25">
      <c r="A46" s="9" t="s">
        <v>65</v>
      </c>
      <c r="B46" s="10" t="s">
        <v>88</v>
      </c>
      <c r="C46" s="10">
        <v>5.75</v>
      </c>
      <c r="D46" s="10">
        <v>8</v>
      </c>
      <c r="E46" s="10">
        <v>9.06</v>
      </c>
      <c r="F46" s="10">
        <v>53.03</v>
      </c>
      <c r="G46" s="10">
        <v>25</v>
      </c>
    </row>
    <row r="47" spans="1:7" ht="15" x14ac:dyDescent="0.25">
      <c r="A47" s="9" t="s">
        <v>13</v>
      </c>
      <c r="B47" s="10" t="s">
        <v>93</v>
      </c>
      <c r="C47" s="10">
        <v>8.9</v>
      </c>
      <c r="D47" s="12">
        <v>9.1</v>
      </c>
      <c r="E47" s="12">
        <v>8.82</v>
      </c>
      <c r="F47" s="4">
        <v>27.9</v>
      </c>
      <c r="G47" s="4">
        <v>55.6</v>
      </c>
    </row>
    <row r="48" spans="1:7" ht="15" x14ac:dyDescent="0.25">
      <c r="A48" s="9" t="s">
        <v>64</v>
      </c>
      <c r="B48" s="10" t="s">
        <v>96</v>
      </c>
      <c r="C48" s="10">
        <v>8.1999999999999993</v>
      </c>
      <c r="D48" s="10">
        <v>8.4</v>
      </c>
      <c r="E48" s="10">
        <v>8.8000000000000007</v>
      </c>
      <c r="F48" s="22">
        <v>36.299999999999997</v>
      </c>
      <c r="G48" s="22">
        <v>78</v>
      </c>
    </row>
    <row r="49" spans="1:7" ht="30" x14ac:dyDescent="0.25">
      <c r="A49" s="9" t="s">
        <v>12</v>
      </c>
      <c r="B49" s="10" t="s">
        <v>90</v>
      </c>
      <c r="C49" s="135">
        <v>13</v>
      </c>
      <c r="D49" s="135">
        <v>15</v>
      </c>
      <c r="E49" s="136">
        <v>8.6999999999999993</v>
      </c>
      <c r="F49" s="130">
        <v>33.299999999999997</v>
      </c>
      <c r="G49" s="3" t="s">
        <v>144</v>
      </c>
    </row>
    <row r="50" spans="1:7" ht="15" x14ac:dyDescent="0.25">
      <c r="A50" s="9" t="s">
        <v>10</v>
      </c>
      <c r="B50" s="10" t="s">
        <v>93</v>
      </c>
      <c r="C50" s="3">
        <v>8.5</v>
      </c>
      <c r="D50" s="133">
        <v>8.4</v>
      </c>
      <c r="E50" s="133">
        <v>8.4</v>
      </c>
      <c r="F50" s="3">
        <v>60.8</v>
      </c>
      <c r="G50" s="134">
        <v>67.599999999999994</v>
      </c>
    </row>
    <row r="51" spans="1:7" ht="30" x14ac:dyDescent="0.25">
      <c r="A51" s="9" t="s">
        <v>28</v>
      </c>
      <c r="B51" s="10" t="s">
        <v>94</v>
      </c>
      <c r="C51" s="15">
        <v>12.5</v>
      </c>
      <c r="D51" s="21">
        <v>5</v>
      </c>
      <c r="E51" s="21">
        <v>8.1999999999999993</v>
      </c>
      <c r="F51" s="15">
        <v>58</v>
      </c>
      <c r="G51" s="124">
        <v>51</v>
      </c>
    </row>
    <row r="52" spans="1:7" ht="15" x14ac:dyDescent="0.25">
      <c r="A52" s="9" t="s">
        <v>36</v>
      </c>
      <c r="B52" s="10" t="s">
        <v>95</v>
      </c>
      <c r="C52" s="21">
        <v>6.8</v>
      </c>
      <c r="D52" s="21">
        <v>8.1999999999999993</v>
      </c>
      <c r="E52" s="21">
        <v>8.1999999999999993</v>
      </c>
      <c r="F52" s="21">
        <v>14.4</v>
      </c>
      <c r="G52" s="21">
        <v>55.9</v>
      </c>
    </row>
    <row r="53" spans="1:7" ht="30" x14ac:dyDescent="0.25">
      <c r="A53" s="9" t="s">
        <v>18</v>
      </c>
      <c r="B53" s="10" t="s">
        <v>90</v>
      </c>
      <c r="C53" s="130">
        <v>5.8</v>
      </c>
      <c r="D53" s="131">
        <v>8</v>
      </c>
      <c r="E53" s="131">
        <v>8</v>
      </c>
      <c r="F53" s="130">
        <v>28.5</v>
      </c>
      <c r="G53" s="132">
        <v>100</v>
      </c>
    </row>
    <row r="54" spans="1:7" ht="15" x14ac:dyDescent="0.25">
      <c r="A54" s="9" t="s">
        <v>19</v>
      </c>
      <c r="B54" s="10" t="s">
        <v>90</v>
      </c>
      <c r="C54" s="130">
        <v>7.3</v>
      </c>
      <c r="D54" s="15">
        <v>8.5</v>
      </c>
      <c r="E54" s="15">
        <v>7.25</v>
      </c>
      <c r="F54" s="138" t="s">
        <v>145</v>
      </c>
      <c r="G54" s="138" t="s">
        <v>145</v>
      </c>
    </row>
    <row r="55" spans="1:7" ht="15" x14ac:dyDescent="0.25">
      <c r="A55" s="9" t="s">
        <v>33</v>
      </c>
      <c r="B55" s="10" t="s">
        <v>93</v>
      </c>
      <c r="C55" s="15">
        <v>8.2200000000000006</v>
      </c>
      <c r="D55" s="15">
        <v>8.25</v>
      </c>
      <c r="E55" s="15">
        <v>7.1</v>
      </c>
      <c r="F55" s="15">
        <v>30.8</v>
      </c>
      <c r="G55" s="15">
        <v>72.099999999999994</v>
      </c>
    </row>
    <row r="56" spans="1:7" ht="15" x14ac:dyDescent="0.25">
      <c r="A56" s="9" t="s">
        <v>40</v>
      </c>
      <c r="B56" s="10" t="s">
        <v>93</v>
      </c>
      <c r="C56" s="15">
        <v>7</v>
      </c>
      <c r="D56" s="15">
        <v>7.5</v>
      </c>
      <c r="E56" s="15">
        <v>7.1</v>
      </c>
      <c r="F56" s="15">
        <v>23.2</v>
      </c>
      <c r="G56" s="10" t="s">
        <v>145</v>
      </c>
    </row>
    <row r="57" spans="1:7" ht="15" x14ac:dyDescent="0.25">
      <c r="A57" s="9" t="s">
        <v>58</v>
      </c>
      <c r="B57" s="10" t="s">
        <v>88</v>
      </c>
      <c r="C57" s="17">
        <v>6.4</v>
      </c>
      <c r="D57" s="40">
        <v>7</v>
      </c>
      <c r="E57" s="40">
        <v>7</v>
      </c>
      <c r="F57" s="17">
        <v>36.700000000000003</v>
      </c>
      <c r="G57" s="35">
        <v>45.9</v>
      </c>
    </row>
    <row r="58" spans="1:7" ht="15" x14ac:dyDescent="0.25">
      <c r="A58" s="9" t="s">
        <v>20</v>
      </c>
      <c r="B58" s="10" t="s">
        <v>93</v>
      </c>
      <c r="C58" s="131">
        <v>3.6</v>
      </c>
      <c r="D58" s="131">
        <v>5</v>
      </c>
      <c r="E58" s="131">
        <v>6.5</v>
      </c>
      <c r="F58" s="131">
        <v>33.5</v>
      </c>
      <c r="G58" s="131">
        <v>54.3</v>
      </c>
    </row>
    <row r="59" spans="1:7" ht="15" x14ac:dyDescent="0.25">
      <c r="A59" s="9" t="s">
        <v>60</v>
      </c>
      <c r="B59" s="10" t="s">
        <v>92</v>
      </c>
      <c r="C59" s="142">
        <v>6.1</v>
      </c>
      <c r="D59" s="142">
        <v>6.2</v>
      </c>
      <c r="E59" s="142">
        <v>6.4</v>
      </c>
      <c r="F59" s="142">
        <v>38</v>
      </c>
      <c r="G59" s="142">
        <v>33.9</v>
      </c>
    </row>
    <row r="60" spans="1:7" ht="30" x14ac:dyDescent="0.25">
      <c r="A60" s="9" t="s">
        <v>23</v>
      </c>
      <c r="B60" s="10" t="s">
        <v>94</v>
      </c>
      <c r="C60" s="130">
        <v>5.3</v>
      </c>
      <c r="D60" s="131">
        <v>6</v>
      </c>
      <c r="E60" s="131">
        <v>6.3</v>
      </c>
      <c r="F60" s="139">
        <v>56.8</v>
      </c>
      <c r="G60" s="139">
        <v>71.8</v>
      </c>
    </row>
    <row r="61" spans="1:7" ht="15" x14ac:dyDescent="0.25">
      <c r="A61" s="9" t="s">
        <v>6</v>
      </c>
      <c r="B61" s="10" t="s">
        <v>90</v>
      </c>
      <c r="C61" s="130">
        <v>4.9000000000000004</v>
      </c>
      <c r="D61" s="131">
        <v>6</v>
      </c>
      <c r="E61" s="131">
        <v>6</v>
      </c>
      <c r="F61" s="130">
        <v>36.299999999999997</v>
      </c>
      <c r="G61" s="132">
        <v>22.5</v>
      </c>
    </row>
    <row r="62" spans="1:7" ht="15" x14ac:dyDescent="0.25">
      <c r="A62" s="9" t="s">
        <v>48</v>
      </c>
      <c r="B62" s="10" t="s">
        <v>92</v>
      </c>
      <c r="C62" s="21">
        <v>6</v>
      </c>
      <c r="D62" s="15">
        <v>8</v>
      </c>
      <c r="E62" s="15">
        <v>6</v>
      </c>
      <c r="F62" s="15">
        <v>41.8</v>
      </c>
      <c r="G62" s="15">
        <v>88</v>
      </c>
    </row>
    <row r="63" spans="1:7" ht="15" x14ac:dyDescent="0.25">
      <c r="A63" s="9" t="s">
        <v>54</v>
      </c>
      <c r="B63" s="10" t="s">
        <v>92</v>
      </c>
      <c r="C63" s="12">
        <v>6.6</v>
      </c>
      <c r="D63" s="10">
        <v>6.8</v>
      </c>
      <c r="E63" s="10">
        <v>6</v>
      </c>
      <c r="F63" s="112">
        <v>54.7</v>
      </c>
      <c r="G63" s="10">
        <v>80.3</v>
      </c>
    </row>
    <row r="64" spans="1:7" ht="15" x14ac:dyDescent="0.25">
      <c r="A64" s="9" t="s">
        <v>62</v>
      </c>
      <c r="B64" s="10" t="s">
        <v>92</v>
      </c>
      <c r="C64" s="10">
        <v>5.0999999999999996</v>
      </c>
      <c r="D64" s="10">
        <v>5.7</v>
      </c>
      <c r="E64" s="10">
        <v>5.9</v>
      </c>
      <c r="F64" s="10">
        <v>17.600000000000001</v>
      </c>
      <c r="G64" s="10">
        <v>36.4</v>
      </c>
    </row>
    <row r="65" spans="1:7" ht="15" x14ac:dyDescent="0.25">
      <c r="A65" s="9" t="s">
        <v>30</v>
      </c>
      <c r="B65" s="10" t="s">
        <v>89</v>
      </c>
      <c r="C65" s="112">
        <v>6.5</v>
      </c>
      <c r="D65" s="112">
        <v>6.9</v>
      </c>
      <c r="E65" s="112">
        <v>5.6</v>
      </c>
      <c r="F65" s="10">
        <v>60.5</v>
      </c>
      <c r="G65" s="141">
        <v>94.9</v>
      </c>
    </row>
    <row r="66" spans="1:7" ht="15" x14ac:dyDescent="0.25">
      <c r="A66" s="9" t="s">
        <v>22</v>
      </c>
      <c r="B66" s="10" t="s">
        <v>89</v>
      </c>
      <c r="C66" s="10">
        <v>5.4</v>
      </c>
      <c r="D66" s="112">
        <v>5.8</v>
      </c>
      <c r="E66" s="112">
        <v>5.3</v>
      </c>
      <c r="F66" s="10" t="s">
        <v>145</v>
      </c>
      <c r="G66" s="10" t="s">
        <v>145</v>
      </c>
    </row>
    <row r="67" spans="1:7" ht="24.75" customHeight="1" x14ac:dyDescent="0.25">
      <c r="A67" s="9" t="s">
        <v>49</v>
      </c>
      <c r="B67" s="10" t="s">
        <v>91</v>
      </c>
      <c r="C67" s="15">
        <v>5.0999999999999996</v>
      </c>
      <c r="D67" s="21">
        <v>5.3</v>
      </c>
      <c r="E67" s="21">
        <v>5.2</v>
      </c>
      <c r="F67" s="15">
        <v>26.7</v>
      </c>
      <c r="G67" s="124">
        <v>61.5</v>
      </c>
    </row>
    <row r="68" spans="1:7" ht="15" x14ac:dyDescent="0.25">
      <c r="A68" s="9" t="s">
        <v>38</v>
      </c>
      <c r="B68" s="10" t="s">
        <v>93</v>
      </c>
      <c r="C68" s="10">
        <v>5.99</v>
      </c>
      <c r="D68" s="142">
        <v>7</v>
      </c>
      <c r="E68" s="112">
        <v>5.14</v>
      </c>
      <c r="F68" s="10">
        <v>15.5</v>
      </c>
      <c r="G68" s="141">
        <v>60.5</v>
      </c>
    </row>
    <row r="69" spans="1:7" ht="15" x14ac:dyDescent="0.25">
      <c r="A69" s="9" t="s">
        <v>43</v>
      </c>
      <c r="B69" s="10" t="s">
        <v>92</v>
      </c>
      <c r="C69" s="21">
        <v>5</v>
      </c>
      <c r="D69" s="21">
        <v>5.0999999999999996</v>
      </c>
      <c r="E69" s="21">
        <v>5.0999999999999996</v>
      </c>
      <c r="F69" s="21">
        <v>53</v>
      </c>
      <c r="G69" s="21">
        <v>62.5</v>
      </c>
    </row>
    <row r="70" spans="1:7" ht="15" x14ac:dyDescent="0.25">
      <c r="A70" s="9" t="s">
        <v>31</v>
      </c>
      <c r="B70" s="10" t="s">
        <v>92</v>
      </c>
      <c r="C70" s="10">
        <v>1.48</v>
      </c>
      <c r="D70" s="10">
        <v>1.1000000000000001</v>
      </c>
      <c r="E70" s="10">
        <v>5</v>
      </c>
      <c r="F70" s="112">
        <v>39.6</v>
      </c>
      <c r="G70" s="112">
        <v>39.200000000000003</v>
      </c>
    </row>
    <row r="71" spans="1:7" ht="15" x14ac:dyDescent="0.25">
      <c r="A71" s="9" t="s">
        <v>75</v>
      </c>
      <c r="B71" s="10" t="s">
        <v>96</v>
      </c>
      <c r="C71" s="21">
        <v>5</v>
      </c>
      <c r="D71" s="21">
        <v>5.5</v>
      </c>
      <c r="E71" s="21">
        <v>5</v>
      </c>
      <c r="F71" s="21">
        <v>67.7</v>
      </c>
      <c r="G71" s="124">
        <v>40</v>
      </c>
    </row>
    <row r="72" spans="1:7" ht="15" x14ac:dyDescent="0.25">
      <c r="A72" s="9" t="s">
        <v>56</v>
      </c>
      <c r="B72" s="10" t="s">
        <v>90</v>
      </c>
      <c r="C72" s="21">
        <v>5.03</v>
      </c>
      <c r="D72" s="21">
        <v>6.5</v>
      </c>
      <c r="E72" s="124">
        <v>4.6100000000000003</v>
      </c>
      <c r="F72" s="15">
        <v>33.299999999999997</v>
      </c>
      <c r="G72" s="26">
        <v>93.3</v>
      </c>
    </row>
    <row r="73" spans="1:7" ht="15" x14ac:dyDescent="0.25">
      <c r="A73" s="9" t="s">
        <v>59</v>
      </c>
      <c r="B73" s="10" t="s">
        <v>93</v>
      </c>
      <c r="C73" s="16">
        <v>4.5999999999999996</v>
      </c>
      <c r="D73" s="16">
        <v>6.8</v>
      </c>
      <c r="E73" s="16">
        <v>4.5</v>
      </c>
      <c r="F73" s="16">
        <v>41</v>
      </c>
      <c r="G73" s="10" t="s">
        <v>145</v>
      </c>
    </row>
    <row r="74" spans="1:7" ht="15" x14ac:dyDescent="0.25">
      <c r="A74" s="9" t="s">
        <v>51</v>
      </c>
      <c r="B74" s="10" t="s">
        <v>89</v>
      </c>
      <c r="C74" s="20">
        <v>4.0999999999999996</v>
      </c>
      <c r="D74" s="20">
        <v>5</v>
      </c>
      <c r="E74" s="28">
        <v>4.4000000000000004</v>
      </c>
      <c r="F74" s="30">
        <v>28.1</v>
      </c>
      <c r="G74" s="30">
        <v>42.1</v>
      </c>
    </row>
    <row r="75" spans="1:7" ht="15" x14ac:dyDescent="0.25">
      <c r="A75" s="9" t="s">
        <v>139</v>
      </c>
      <c r="B75" s="10" t="s">
        <v>91</v>
      </c>
      <c r="C75" s="10">
        <v>2.16</v>
      </c>
      <c r="D75" s="112">
        <v>2.5499999999999998</v>
      </c>
      <c r="E75" s="112">
        <v>3.98</v>
      </c>
      <c r="F75" s="13">
        <v>43.2</v>
      </c>
      <c r="G75" s="13">
        <v>44.1</v>
      </c>
    </row>
    <row r="76" spans="1:7" ht="15" x14ac:dyDescent="0.25">
      <c r="A76" s="9" t="s">
        <v>69</v>
      </c>
      <c r="B76" s="10" t="s">
        <v>93</v>
      </c>
      <c r="C76" s="15">
        <v>3.6</v>
      </c>
      <c r="D76" s="15">
        <v>3.9</v>
      </c>
      <c r="E76" s="15">
        <v>3.9</v>
      </c>
      <c r="F76" s="144">
        <v>51.3</v>
      </c>
      <c r="G76" s="144">
        <v>49.6</v>
      </c>
    </row>
    <row r="77" spans="1:7" ht="15" x14ac:dyDescent="0.25">
      <c r="A77" s="9" t="s">
        <v>78</v>
      </c>
      <c r="B77" s="10" t="s">
        <v>90</v>
      </c>
      <c r="C77" s="118">
        <v>3.78</v>
      </c>
      <c r="D77" s="145">
        <v>4</v>
      </c>
      <c r="E77" s="145">
        <v>3.87</v>
      </c>
      <c r="F77" s="17">
        <v>29</v>
      </c>
      <c r="G77" s="35">
        <v>88</v>
      </c>
    </row>
    <row r="78" spans="1:7" ht="15" x14ac:dyDescent="0.25">
      <c r="A78" s="9" t="s">
        <v>76</v>
      </c>
      <c r="B78" s="10" t="s">
        <v>92</v>
      </c>
      <c r="C78" s="15">
        <v>3.5</v>
      </c>
      <c r="D78" s="15">
        <v>3.8</v>
      </c>
      <c r="E78" s="15">
        <v>3.8</v>
      </c>
      <c r="F78" s="15" t="s">
        <v>159</v>
      </c>
      <c r="G78" s="15">
        <v>52.3</v>
      </c>
    </row>
    <row r="79" spans="1:7" ht="15" x14ac:dyDescent="0.25">
      <c r="A79" s="9" t="s">
        <v>37</v>
      </c>
      <c r="B79" s="10" t="s">
        <v>96</v>
      </c>
      <c r="C79" s="112">
        <v>2.8</v>
      </c>
      <c r="D79" s="112">
        <v>3.5</v>
      </c>
      <c r="E79" s="112">
        <v>3.5</v>
      </c>
      <c r="F79" s="112">
        <v>18.899999999999999</v>
      </c>
      <c r="G79" s="112">
        <v>25.5</v>
      </c>
    </row>
    <row r="80" spans="1:7" ht="15" x14ac:dyDescent="0.25">
      <c r="A80" s="9" t="s">
        <v>17</v>
      </c>
      <c r="B80" s="10" t="s">
        <v>94</v>
      </c>
      <c r="C80" s="122">
        <v>10</v>
      </c>
      <c r="D80" s="122">
        <v>10</v>
      </c>
      <c r="E80" s="122">
        <v>3.4</v>
      </c>
      <c r="F80" s="130">
        <v>52.2</v>
      </c>
      <c r="G80" s="130" t="s">
        <v>145</v>
      </c>
    </row>
    <row r="81" spans="1:7" ht="15" x14ac:dyDescent="0.25">
      <c r="A81" s="9" t="s">
        <v>46</v>
      </c>
      <c r="B81" s="10" t="s">
        <v>91</v>
      </c>
      <c r="C81" s="18">
        <v>3.02</v>
      </c>
      <c r="D81" s="18">
        <v>7.5</v>
      </c>
      <c r="E81" s="18">
        <v>3.22</v>
      </c>
      <c r="F81" s="19">
        <f>(71.2+63.2+71.2)/3</f>
        <v>68.533333333333346</v>
      </c>
      <c r="G81" s="20">
        <v>60</v>
      </c>
    </row>
    <row r="82" spans="1:7" ht="15" x14ac:dyDescent="0.25">
      <c r="A82" s="9" t="s">
        <v>32</v>
      </c>
      <c r="B82" s="10" t="s">
        <v>91</v>
      </c>
      <c r="C82" s="15">
        <v>3.4</v>
      </c>
      <c r="D82" s="42">
        <v>5</v>
      </c>
      <c r="E82" s="21">
        <v>3.2</v>
      </c>
      <c r="F82" s="14">
        <f>(33.97+29.26+36.18)/3</f>
        <v>33.136666666666663</v>
      </c>
      <c r="G82" s="124">
        <v>78.900000000000006</v>
      </c>
    </row>
    <row r="83" spans="1:7" ht="15" x14ac:dyDescent="0.25">
      <c r="A83" s="9" t="s">
        <v>25</v>
      </c>
      <c r="B83" s="10" t="s">
        <v>88</v>
      </c>
      <c r="C83" s="10">
        <v>2.7</v>
      </c>
      <c r="D83" s="22">
        <v>4.0999999999999996</v>
      </c>
      <c r="E83" s="10">
        <v>2.7</v>
      </c>
      <c r="F83" s="138" t="s">
        <v>145</v>
      </c>
      <c r="G83" s="138" t="s">
        <v>145</v>
      </c>
    </row>
    <row r="84" spans="1:7" ht="15" x14ac:dyDescent="0.25">
      <c r="A84" s="9" t="s">
        <v>74</v>
      </c>
      <c r="B84" s="10" t="s">
        <v>89</v>
      </c>
      <c r="C84" s="15">
        <v>5.2</v>
      </c>
      <c r="D84" s="21">
        <v>7</v>
      </c>
      <c r="E84" s="21">
        <v>2.6</v>
      </c>
      <c r="F84" s="15" t="s">
        <v>145</v>
      </c>
      <c r="G84" s="15" t="s">
        <v>145</v>
      </c>
    </row>
    <row r="85" spans="1:7" ht="15" x14ac:dyDescent="0.25">
      <c r="A85" s="9" t="s">
        <v>41</v>
      </c>
      <c r="B85" s="10" t="s">
        <v>90</v>
      </c>
      <c r="C85" s="20">
        <v>2.4</v>
      </c>
      <c r="D85" s="20">
        <v>2.5</v>
      </c>
      <c r="E85" s="20">
        <v>2.5</v>
      </c>
      <c r="F85" s="18">
        <v>21</v>
      </c>
      <c r="G85" s="18">
        <v>67</v>
      </c>
    </row>
    <row r="86" spans="1:7" ht="15" x14ac:dyDescent="0.25">
      <c r="A86" s="9" t="s">
        <v>83</v>
      </c>
      <c r="B86" s="10" t="s">
        <v>92</v>
      </c>
      <c r="C86" s="15">
        <v>2</v>
      </c>
      <c r="D86" s="15">
        <v>2.0499999999999998</v>
      </c>
      <c r="E86" s="15">
        <v>1.8</v>
      </c>
      <c r="F86" s="15">
        <v>39.4</v>
      </c>
      <c r="G86" s="15">
        <v>67.8</v>
      </c>
    </row>
    <row r="87" spans="1:7" ht="15" x14ac:dyDescent="0.25">
      <c r="A87" s="9" t="s">
        <v>27</v>
      </c>
      <c r="B87" s="10" t="s">
        <v>90</v>
      </c>
      <c r="C87" s="15">
        <v>1</v>
      </c>
      <c r="D87" s="21">
        <v>1.2</v>
      </c>
      <c r="E87" s="21">
        <v>1.1000000000000001</v>
      </c>
      <c r="F87" s="15">
        <v>22.3</v>
      </c>
      <c r="G87" s="124">
        <v>70</v>
      </c>
    </row>
    <row r="88" spans="1:7" ht="15" x14ac:dyDescent="0.25"/>
    <row r="89" spans="1:7" ht="15" x14ac:dyDescent="0.25"/>
    <row r="90" spans="1:7" ht="15" x14ac:dyDescent="0.25"/>
    <row r="91" spans="1:7" ht="15" x14ac:dyDescent="0.25"/>
    <row r="92" spans="1:7" ht="15" x14ac:dyDescent="0.25"/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" activePane="bottomLeft" state="frozen"/>
      <selection pane="bottomLeft" activeCell="E4" sqref="E4"/>
    </sheetView>
  </sheetViews>
  <sheetFormatPr defaultColWidth="9.140625" defaultRowHeight="132.75" customHeight="1" x14ac:dyDescent="0.25"/>
  <cols>
    <col min="1" max="1" width="25.140625" style="102" customWidth="1"/>
    <col min="2" max="2" width="8.42578125" style="108" customWidth="1"/>
    <col min="3" max="3" width="15.28515625" style="102" customWidth="1"/>
    <col min="4" max="4" width="16.42578125" style="102" customWidth="1"/>
    <col min="5" max="5" width="17" style="102" customWidth="1"/>
    <col min="6" max="6" width="21.42578125" style="102" customWidth="1"/>
    <col min="7" max="7" width="17" style="102" customWidth="1"/>
    <col min="8" max="16384" width="9.140625" style="102"/>
  </cols>
  <sheetData>
    <row r="1" spans="1:7" ht="79.5" customHeight="1" x14ac:dyDescent="0.25">
      <c r="A1" s="218" t="s">
        <v>164</v>
      </c>
      <c r="B1" s="218"/>
      <c r="C1" s="218"/>
      <c r="D1" s="218"/>
      <c r="E1" s="218"/>
      <c r="F1" s="218"/>
      <c r="G1" s="218"/>
    </row>
    <row r="2" spans="1:7" s="109" customFormat="1" ht="195" x14ac:dyDescent="0.25">
      <c r="A2" s="27" t="s">
        <v>1</v>
      </c>
      <c r="B2" s="10" t="s">
        <v>2</v>
      </c>
      <c r="C2" s="10" t="s">
        <v>134</v>
      </c>
      <c r="D2" s="10" t="s">
        <v>135</v>
      </c>
      <c r="E2" s="10" t="s">
        <v>136</v>
      </c>
      <c r="F2" s="10" t="s">
        <v>137</v>
      </c>
      <c r="G2" s="10" t="s">
        <v>138</v>
      </c>
    </row>
    <row r="3" spans="1:7" ht="15" x14ac:dyDescent="0.25">
      <c r="A3" s="27" t="s">
        <v>19</v>
      </c>
      <c r="B3" s="10" t="s">
        <v>90</v>
      </c>
      <c r="C3" s="15" t="s">
        <v>142</v>
      </c>
      <c r="D3" s="15" t="s">
        <v>142</v>
      </c>
      <c r="E3" s="15" t="s">
        <v>142</v>
      </c>
      <c r="F3" s="15" t="s">
        <v>142</v>
      </c>
      <c r="G3" s="15" t="s">
        <v>142</v>
      </c>
    </row>
    <row r="4" spans="1:7" ht="15" x14ac:dyDescent="0.25">
      <c r="A4" s="27" t="s">
        <v>21</v>
      </c>
      <c r="B4" s="10" t="s">
        <v>94</v>
      </c>
      <c r="C4" s="15">
        <v>100</v>
      </c>
      <c r="D4" s="15">
        <v>100</v>
      </c>
      <c r="E4" s="15">
        <v>100</v>
      </c>
      <c r="F4" s="15">
        <v>48.41</v>
      </c>
      <c r="G4" s="15" t="s">
        <v>145</v>
      </c>
    </row>
    <row r="5" spans="1:7" ht="15" x14ac:dyDescent="0.25">
      <c r="A5" s="27" t="s">
        <v>139</v>
      </c>
      <c r="B5" s="10" t="s">
        <v>91</v>
      </c>
      <c r="C5" s="22">
        <v>100</v>
      </c>
      <c r="D5" s="142">
        <v>100</v>
      </c>
      <c r="E5" s="142">
        <v>100</v>
      </c>
      <c r="F5" s="13">
        <v>54.1</v>
      </c>
      <c r="G5" s="13">
        <v>57.3</v>
      </c>
    </row>
    <row r="6" spans="1:7" ht="15" x14ac:dyDescent="0.25">
      <c r="A6" s="27" t="s">
        <v>17</v>
      </c>
      <c r="B6" s="10" t="s">
        <v>94</v>
      </c>
      <c r="C6" s="122">
        <v>99.7</v>
      </c>
      <c r="D6" s="130">
        <v>99.7</v>
      </c>
      <c r="E6" s="130">
        <v>99.8</v>
      </c>
      <c r="F6" s="130">
        <v>60.2</v>
      </c>
      <c r="G6" s="130" t="s">
        <v>145</v>
      </c>
    </row>
    <row r="7" spans="1:7" ht="18.75" customHeight="1" x14ac:dyDescent="0.25">
      <c r="A7" s="27" t="s">
        <v>58</v>
      </c>
      <c r="B7" s="10" t="s">
        <v>88</v>
      </c>
      <c r="C7" s="17">
        <v>52</v>
      </c>
      <c r="D7" s="40">
        <v>53</v>
      </c>
      <c r="E7" s="40">
        <v>99.8</v>
      </c>
      <c r="F7" s="40">
        <v>59.4</v>
      </c>
      <c r="G7" s="35">
        <v>48.7</v>
      </c>
    </row>
    <row r="8" spans="1:7" ht="15" x14ac:dyDescent="0.25">
      <c r="A8" s="27" t="s">
        <v>65</v>
      </c>
      <c r="B8" s="10" t="s">
        <v>88</v>
      </c>
      <c r="C8" s="10">
        <v>98</v>
      </c>
      <c r="D8" s="10">
        <v>96.5</v>
      </c>
      <c r="E8" s="10">
        <v>98.5</v>
      </c>
      <c r="F8" s="30">
        <v>56.53</v>
      </c>
      <c r="G8" s="30">
        <v>33.299999999999997</v>
      </c>
    </row>
    <row r="9" spans="1:7" ht="15.75" customHeight="1" x14ac:dyDescent="0.25">
      <c r="A9" s="27" t="s">
        <v>54</v>
      </c>
      <c r="B9" s="10" t="s">
        <v>92</v>
      </c>
      <c r="C9" s="12">
        <v>98</v>
      </c>
      <c r="D9" s="10">
        <v>98</v>
      </c>
      <c r="E9" s="10">
        <v>98.4</v>
      </c>
      <c r="F9" s="112">
        <v>66.8</v>
      </c>
      <c r="G9" s="10">
        <v>80.3</v>
      </c>
    </row>
    <row r="10" spans="1:7" ht="30" x14ac:dyDescent="0.25">
      <c r="A10" s="27" t="s">
        <v>23</v>
      </c>
      <c r="B10" s="10" t="s">
        <v>94</v>
      </c>
      <c r="C10" s="15">
        <v>98</v>
      </c>
      <c r="D10" s="21">
        <v>98</v>
      </c>
      <c r="E10" s="21">
        <v>98.3</v>
      </c>
      <c r="F10" s="17">
        <v>68.900000000000006</v>
      </c>
      <c r="G10" s="17">
        <v>80.7</v>
      </c>
    </row>
    <row r="11" spans="1:7" ht="15" x14ac:dyDescent="0.25">
      <c r="A11" s="27" t="s">
        <v>62</v>
      </c>
      <c r="B11" s="10" t="s">
        <v>92</v>
      </c>
      <c r="C11" s="10">
        <v>97.3</v>
      </c>
      <c r="D11" s="13">
        <v>95.1</v>
      </c>
      <c r="E11" s="10">
        <v>97.4</v>
      </c>
      <c r="F11" s="10">
        <v>27.7</v>
      </c>
      <c r="G11" s="10">
        <v>36.4</v>
      </c>
    </row>
    <row r="12" spans="1:7" ht="18.75" customHeight="1" x14ac:dyDescent="0.25">
      <c r="A12" s="27" t="s">
        <v>24</v>
      </c>
      <c r="B12" s="10" t="s">
        <v>91</v>
      </c>
      <c r="C12" s="15">
        <v>96.2</v>
      </c>
      <c r="D12" s="21">
        <v>96.3</v>
      </c>
      <c r="E12" s="21">
        <v>96.5</v>
      </c>
      <c r="F12" s="146">
        <v>49.9</v>
      </c>
      <c r="G12" s="15">
        <v>80</v>
      </c>
    </row>
    <row r="13" spans="1:7" ht="15" x14ac:dyDescent="0.25">
      <c r="A13" s="27" t="s">
        <v>49</v>
      </c>
      <c r="B13" s="10" t="s">
        <v>91</v>
      </c>
      <c r="C13" s="21">
        <v>96.6</v>
      </c>
      <c r="D13" s="21">
        <v>96.97</v>
      </c>
      <c r="E13" s="21">
        <v>96.1</v>
      </c>
      <c r="F13" s="21">
        <v>49.3</v>
      </c>
      <c r="G13" s="124">
        <v>61.5</v>
      </c>
    </row>
    <row r="14" spans="1:7" ht="15" x14ac:dyDescent="0.25">
      <c r="A14" s="27" t="s">
        <v>59</v>
      </c>
      <c r="B14" s="10" t="s">
        <v>93</v>
      </c>
      <c r="C14" s="16">
        <v>95.2</v>
      </c>
      <c r="D14" s="16">
        <v>95.4</v>
      </c>
      <c r="E14" s="16">
        <v>95.4</v>
      </c>
      <c r="F14" s="16">
        <v>58</v>
      </c>
      <c r="G14" s="10" t="s">
        <v>145</v>
      </c>
    </row>
    <row r="15" spans="1:7" ht="15" x14ac:dyDescent="0.25">
      <c r="A15" s="27" t="s">
        <v>31</v>
      </c>
      <c r="B15" s="10" t="s">
        <v>92</v>
      </c>
      <c r="C15" s="10">
        <v>95</v>
      </c>
      <c r="D15" s="10">
        <v>95</v>
      </c>
      <c r="E15" s="10">
        <v>95.3</v>
      </c>
      <c r="F15" s="112">
        <v>57.3</v>
      </c>
      <c r="G15" s="112">
        <v>52.9</v>
      </c>
    </row>
    <row r="16" spans="1:7" ht="30" x14ac:dyDescent="0.25">
      <c r="A16" s="27" t="s">
        <v>28</v>
      </c>
      <c r="B16" s="10" t="s">
        <v>94</v>
      </c>
      <c r="C16" s="15">
        <v>95</v>
      </c>
      <c r="D16" s="21">
        <v>93.5</v>
      </c>
      <c r="E16" s="21">
        <v>95</v>
      </c>
      <c r="F16" s="21">
        <v>73</v>
      </c>
      <c r="G16" s="124">
        <v>56</v>
      </c>
    </row>
    <row r="17" spans="1:7" ht="15" x14ac:dyDescent="0.25">
      <c r="A17" s="27" t="s">
        <v>3</v>
      </c>
      <c r="B17" s="10" t="s">
        <v>88</v>
      </c>
      <c r="C17" s="10">
        <v>94.5</v>
      </c>
      <c r="D17" s="10">
        <v>95</v>
      </c>
      <c r="E17" s="10">
        <v>94.7</v>
      </c>
      <c r="F17" s="10">
        <v>53.5</v>
      </c>
      <c r="G17" s="10">
        <v>61</v>
      </c>
    </row>
    <row r="18" spans="1:7" ht="30" x14ac:dyDescent="0.25">
      <c r="A18" s="27" t="s">
        <v>66</v>
      </c>
      <c r="B18" s="10" t="s">
        <v>94</v>
      </c>
      <c r="C18" s="10">
        <v>99.83</v>
      </c>
      <c r="D18" s="10">
        <v>99.84</v>
      </c>
      <c r="E18" s="10">
        <v>94.43</v>
      </c>
      <c r="F18" s="10">
        <v>45.22</v>
      </c>
      <c r="G18" s="10">
        <v>76.16</v>
      </c>
    </row>
    <row r="19" spans="1:7" ht="15" x14ac:dyDescent="0.25">
      <c r="A19" s="27" t="s">
        <v>45</v>
      </c>
      <c r="B19" s="10" t="s">
        <v>93</v>
      </c>
      <c r="C19" s="30">
        <v>94.27</v>
      </c>
      <c r="D19" s="30">
        <v>94.27</v>
      </c>
      <c r="E19" s="33">
        <v>94.27</v>
      </c>
      <c r="F19" s="21">
        <v>66</v>
      </c>
      <c r="G19" s="124">
        <v>57</v>
      </c>
    </row>
    <row r="20" spans="1:7" ht="15" x14ac:dyDescent="0.25">
      <c r="A20" s="27" t="s">
        <v>77</v>
      </c>
      <c r="B20" s="10" t="s">
        <v>92</v>
      </c>
      <c r="C20" s="22">
        <v>88.3</v>
      </c>
      <c r="D20" s="10">
        <v>86</v>
      </c>
      <c r="E20" s="10">
        <v>93.9</v>
      </c>
      <c r="F20" s="22">
        <v>47</v>
      </c>
      <c r="G20" s="22">
        <v>42.5</v>
      </c>
    </row>
    <row r="21" spans="1:7" ht="15" x14ac:dyDescent="0.25">
      <c r="A21" s="27" t="s">
        <v>44</v>
      </c>
      <c r="B21" s="10" t="s">
        <v>93</v>
      </c>
      <c r="C21" s="15">
        <v>93.8</v>
      </c>
      <c r="D21" s="21">
        <v>93.8</v>
      </c>
      <c r="E21" s="21">
        <v>93.8</v>
      </c>
      <c r="F21" s="148">
        <v>48.938835978836003</v>
      </c>
      <c r="G21" s="48">
        <v>75.158000000000001</v>
      </c>
    </row>
    <row r="22" spans="1:7" ht="15" x14ac:dyDescent="0.25">
      <c r="A22" s="27" t="s">
        <v>38</v>
      </c>
      <c r="B22" s="10" t="s">
        <v>93</v>
      </c>
      <c r="C22" s="10">
        <v>91.3</v>
      </c>
      <c r="D22" s="112">
        <v>84.7</v>
      </c>
      <c r="E22" s="112">
        <v>92.9</v>
      </c>
      <c r="F22" s="112">
        <v>30.9</v>
      </c>
      <c r="G22" s="141">
        <v>60.5</v>
      </c>
    </row>
    <row r="23" spans="1:7" ht="33.75" customHeight="1" x14ac:dyDescent="0.25">
      <c r="A23" s="27" t="s">
        <v>20</v>
      </c>
      <c r="B23" s="10" t="s">
        <v>93</v>
      </c>
      <c r="C23" s="21">
        <v>92</v>
      </c>
      <c r="D23" s="21">
        <v>92.3</v>
      </c>
      <c r="E23" s="21">
        <v>92.3</v>
      </c>
      <c r="F23" s="21">
        <v>53.3</v>
      </c>
      <c r="G23" s="21">
        <v>54.3</v>
      </c>
    </row>
    <row r="24" spans="1:7" ht="15" x14ac:dyDescent="0.25">
      <c r="A24" s="27" t="s">
        <v>48</v>
      </c>
      <c r="B24" s="10" t="s">
        <v>92</v>
      </c>
      <c r="C24" s="21">
        <v>90.5</v>
      </c>
      <c r="D24" s="15">
        <v>92.1</v>
      </c>
      <c r="E24" s="15">
        <v>92.1</v>
      </c>
      <c r="F24" s="15">
        <v>60.1</v>
      </c>
      <c r="G24" s="15">
        <v>86</v>
      </c>
    </row>
    <row r="25" spans="1:7" ht="15" x14ac:dyDescent="0.25">
      <c r="A25" s="27" t="s">
        <v>50</v>
      </c>
      <c r="B25" s="10" t="s">
        <v>89</v>
      </c>
      <c r="C25" s="15">
        <v>90.4</v>
      </c>
      <c r="D25" s="15">
        <v>90.4</v>
      </c>
      <c r="E25" s="15">
        <v>91</v>
      </c>
      <c r="F25" s="15">
        <v>62.4</v>
      </c>
      <c r="G25" s="124">
        <v>56.3</v>
      </c>
    </row>
    <row r="26" spans="1:7" ht="15" x14ac:dyDescent="0.25">
      <c r="A26" s="27" t="s">
        <v>82</v>
      </c>
      <c r="B26" s="10" t="s">
        <v>94</v>
      </c>
      <c r="C26" s="30">
        <v>80.3</v>
      </c>
      <c r="D26" s="30">
        <v>89.5</v>
      </c>
      <c r="E26" s="30">
        <v>90.3</v>
      </c>
      <c r="F26" s="15" t="s">
        <v>145</v>
      </c>
      <c r="G26" s="15" t="s">
        <v>145</v>
      </c>
    </row>
    <row r="27" spans="1:7" ht="15" x14ac:dyDescent="0.25">
      <c r="A27" s="27" t="s">
        <v>46</v>
      </c>
      <c r="B27" s="10" t="s">
        <v>91</v>
      </c>
      <c r="C27" s="18">
        <v>89.49</v>
      </c>
      <c r="D27" s="18">
        <v>92</v>
      </c>
      <c r="E27" s="18">
        <v>90</v>
      </c>
      <c r="F27" s="19">
        <f>(54.9+50.9+53.6)/3</f>
        <v>53.133333333333333</v>
      </c>
      <c r="G27" s="20">
        <v>80</v>
      </c>
    </row>
    <row r="28" spans="1:7" ht="15" x14ac:dyDescent="0.25">
      <c r="A28" s="27" t="s">
        <v>36</v>
      </c>
      <c r="B28" s="10" t="s">
        <v>95</v>
      </c>
      <c r="C28" s="21">
        <v>88</v>
      </c>
      <c r="D28" s="21">
        <v>88.9</v>
      </c>
      <c r="E28" s="21">
        <v>89.4</v>
      </c>
      <c r="F28" s="21">
        <v>66.400000000000006</v>
      </c>
      <c r="G28" s="21">
        <v>56.3</v>
      </c>
    </row>
    <row r="29" spans="1:7" ht="15.75" x14ac:dyDescent="0.25">
      <c r="A29" s="27" t="s">
        <v>70</v>
      </c>
      <c r="B29" s="10" t="s">
        <v>92</v>
      </c>
      <c r="C29" s="11">
        <v>89</v>
      </c>
      <c r="D29" s="11">
        <v>89.1</v>
      </c>
      <c r="E29" s="11">
        <v>89.3</v>
      </c>
      <c r="F29" s="51">
        <v>96.6</v>
      </c>
      <c r="G29" s="53">
        <v>99</v>
      </c>
    </row>
    <row r="30" spans="1:7" ht="15" x14ac:dyDescent="0.25">
      <c r="A30" s="27" t="s">
        <v>78</v>
      </c>
      <c r="B30" s="10" t="s">
        <v>90</v>
      </c>
      <c r="C30" s="17">
        <v>87.6</v>
      </c>
      <c r="D30" s="40">
        <v>87.8</v>
      </c>
      <c r="E30" s="40">
        <v>88.3</v>
      </c>
      <c r="F30" s="40">
        <v>53</v>
      </c>
      <c r="G30" s="35">
        <v>77</v>
      </c>
    </row>
    <row r="31" spans="1:7" ht="15" x14ac:dyDescent="0.25">
      <c r="A31" s="27" t="s">
        <v>26</v>
      </c>
      <c r="B31" s="10" t="s">
        <v>93</v>
      </c>
      <c r="C31" s="20">
        <v>88</v>
      </c>
      <c r="D31" s="20">
        <v>89</v>
      </c>
      <c r="E31" s="20">
        <v>88.12</v>
      </c>
      <c r="F31" s="20">
        <v>58.37</v>
      </c>
      <c r="G31" s="28">
        <v>90.48</v>
      </c>
    </row>
    <row r="32" spans="1:7" ht="15" x14ac:dyDescent="0.25">
      <c r="A32" s="27" t="s">
        <v>32</v>
      </c>
      <c r="B32" s="10" t="s">
        <v>91</v>
      </c>
      <c r="C32" s="16">
        <v>88</v>
      </c>
      <c r="D32" s="16">
        <v>88</v>
      </c>
      <c r="E32" s="16">
        <v>88</v>
      </c>
      <c r="F32" s="147">
        <f>(47.75+27.78+49.85)/3</f>
        <v>41.793333333333329</v>
      </c>
      <c r="G32" s="124">
        <v>70.400000000000006</v>
      </c>
    </row>
    <row r="33" spans="1:7" ht="30" x14ac:dyDescent="0.25">
      <c r="A33" s="27" t="s">
        <v>9</v>
      </c>
      <c r="B33" s="10" t="s">
        <v>92</v>
      </c>
      <c r="C33" s="23">
        <v>87.8</v>
      </c>
      <c r="D33" s="12">
        <v>87.81</v>
      </c>
      <c r="E33" s="12">
        <v>87.81</v>
      </c>
      <c r="F33" s="26">
        <v>68.8</v>
      </c>
      <c r="G33" s="26">
        <v>61.1</v>
      </c>
    </row>
    <row r="34" spans="1:7" ht="15" x14ac:dyDescent="0.25">
      <c r="A34" s="27" t="s">
        <v>42</v>
      </c>
      <c r="B34" s="10" t="s">
        <v>92</v>
      </c>
      <c r="C34" s="143">
        <v>86.9</v>
      </c>
      <c r="D34" s="143">
        <v>94.6</v>
      </c>
      <c r="E34" s="143">
        <v>87.8</v>
      </c>
      <c r="F34" s="13">
        <v>60</v>
      </c>
      <c r="G34" s="13">
        <v>100</v>
      </c>
    </row>
    <row r="35" spans="1:7" ht="15" x14ac:dyDescent="0.25">
      <c r="A35" s="27" t="s">
        <v>87</v>
      </c>
      <c r="B35" s="10" t="s">
        <v>93</v>
      </c>
      <c r="C35" s="16">
        <v>86.6</v>
      </c>
      <c r="D35" s="42">
        <v>86.7</v>
      </c>
      <c r="E35" s="42">
        <v>86.7</v>
      </c>
      <c r="F35" s="42">
        <v>62.5</v>
      </c>
      <c r="G35" s="15">
        <v>84.8</v>
      </c>
    </row>
    <row r="36" spans="1:7" ht="15" x14ac:dyDescent="0.25">
      <c r="A36" s="27" t="s">
        <v>13</v>
      </c>
      <c r="B36" s="10" t="s">
        <v>93</v>
      </c>
      <c r="C36" s="10">
        <v>78.099999999999994</v>
      </c>
      <c r="D36" s="12">
        <v>79</v>
      </c>
      <c r="E36" s="12">
        <v>85.2</v>
      </c>
      <c r="F36" s="12">
        <v>55</v>
      </c>
      <c r="G36" s="12">
        <v>56.3</v>
      </c>
    </row>
    <row r="37" spans="1:7" ht="15" x14ac:dyDescent="0.25">
      <c r="A37" s="27" t="s">
        <v>52</v>
      </c>
      <c r="B37" s="10" t="s">
        <v>92</v>
      </c>
      <c r="C37" s="12">
        <v>85</v>
      </c>
      <c r="D37" s="12">
        <v>84</v>
      </c>
      <c r="E37" s="12">
        <v>85.2</v>
      </c>
      <c r="F37" s="10">
        <v>60.97</v>
      </c>
      <c r="G37" s="10">
        <v>72</v>
      </c>
    </row>
    <row r="38" spans="1:7" ht="15" x14ac:dyDescent="0.25">
      <c r="A38" s="27" t="s">
        <v>35</v>
      </c>
      <c r="B38" s="10" t="s">
        <v>89</v>
      </c>
      <c r="C38" s="15">
        <v>87</v>
      </c>
      <c r="D38" s="21">
        <v>89</v>
      </c>
      <c r="E38" s="21">
        <v>85</v>
      </c>
      <c r="F38" s="15" t="s">
        <v>145</v>
      </c>
      <c r="G38" s="15" t="s">
        <v>145</v>
      </c>
    </row>
    <row r="39" spans="1:7" ht="15" x14ac:dyDescent="0.25">
      <c r="A39" s="27" t="s">
        <v>27</v>
      </c>
      <c r="B39" s="10" t="s">
        <v>90</v>
      </c>
      <c r="C39" s="15">
        <v>84</v>
      </c>
      <c r="D39" s="21">
        <v>84.5</v>
      </c>
      <c r="E39" s="21">
        <v>84</v>
      </c>
      <c r="F39" s="21">
        <v>58.5</v>
      </c>
      <c r="G39" s="124">
        <v>85</v>
      </c>
    </row>
    <row r="40" spans="1:7" ht="30" x14ac:dyDescent="0.25">
      <c r="A40" s="27" t="s">
        <v>80</v>
      </c>
      <c r="B40" s="10" t="s">
        <v>96</v>
      </c>
      <c r="C40" s="16">
        <v>83.8</v>
      </c>
      <c r="D40" s="42">
        <v>83.9</v>
      </c>
      <c r="E40" s="42">
        <v>83.9</v>
      </c>
      <c r="F40" s="33">
        <v>36.733333333333327</v>
      </c>
      <c r="G40" s="13" t="s">
        <v>145</v>
      </c>
    </row>
    <row r="41" spans="1:7" ht="15" x14ac:dyDescent="0.25">
      <c r="A41" s="27" t="s">
        <v>64</v>
      </c>
      <c r="B41" s="10" t="s">
        <v>96</v>
      </c>
      <c r="C41" s="10">
        <v>83.8</v>
      </c>
      <c r="D41" s="10">
        <v>83.8</v>
      </c>
      <c r="E41" s="10">
        <v>83.8</v>
      </c>
      <c r="F41" s="22">
        <v>57</v>
      </c>
      <c r="G41" s="22">
        <v>69</v>
      </c>
    </row>
    <row r="42" spans="1:7" ht="15" x14ac:dyDescent="0.25">
      <c r="A42" s="27" t="s">
        <v>75</v>
      </c>
      <c r="B42" s="10" t="s">
        <v>96</v>
      </c>
      <c r="C42" s="21">
        <v>83.4</v>
      </c>
      <c r="D42" s="21">
        <v>83.5</v>
      </c>
      <c r="E42" s="21">
        <v>83.8</v>
      </c>
      <c r="F42" s="21">
        <v>61</v>
      </c>
      <c r="G42" s="124">
        <v>20</v>
      </c>
    </row>
    <row r="43" spans="1:7" ht="15" x14ac:dyDescent="0.25">
      <c r="A43" s="27" t="s">
        <v>69</v>
      </c>
      <c r="B43" s="10" t="s">
        <v>93</v>
      </c>
      <c r="C43" s="10">
        <v>83.4</v>
      </c>
      <c r="D43" s="10">
        <v>83.5</v>
      </c>
      <c r="E43" s="10">
        <v>83.5</v>
      </c>
      <c r="F43" s="10">
        <v>61.1</v>
      </c>
      <c r="G43" s="10">
        <v>51.1</v>
      </c>
    </row>
    <row r="44" spans="1:7" ht="15" x14ac:dyDescent="0.25">
      <c r="A44" s="27" t="s">
        <v>60</v>
      </c>
      <c r="B44" s="10" t="s">
        <v>92</v>
      </c>
      <c r="C44" s="142">
        <v>84</v>
      </c>
      <c r="D44" s="142">
        <v>88.2</v>
      </c>
      <c r="E44" s="142">
        <v>83</v>
      </c>
      <c r="F44" s="142">
        <v>57.6</v>
      </c>
      <c r="G44" s="142">
        <v>50</v>
      </c>
    </row>
    <row r="45" spans="1:7" ht="15" x14ac:dyDescent="0.25">
      <c r="A45" s="27" t="s">
        <v>83</v>
      </c>
      <c r="B45" s="10" t="s">
        <v>92</v>
      </c>
      <c r="C45" s="15">
        <v>75.3</v>
      </c>
      <c r="D45" s="15">
        <v>75.5</v>
      </c>
      <c r="E45" s="15">
        <v>82.7</v>
      </c>
      <c r="F45" s="15">
        <v>53</v>
      </c>
      <c r="G45" s="15">
        <v>68.099999999999994</v>
      </c>
    </row>
    <row r="46" spans="1:7" ht="15" x14ac:dyDescent="0.25">
      <c r="A46" s="27" t="s">
        <v>5</v>
      </c>
      <c r="B46" s="10" t="s">
        <v>89</v>
      </c>
      <c r="C46" s="15">
        <v>47</v>
      </c>
      <c r="D46" s="15">
        <v>59</v>
      </c>
      <c r="E46" s="15">
        <v>82</v>
      </c>
      <c r="F46" s="15">
        <v>88.6</v>
      </c>
      <c r="G46" s="15">
        <v>52.4</v>
      </c>
    </row>
    <row r="47" spans="1:7" ht="15" x14ac:dyDescent="0.25">
      <c r="A47" s="27" t="s">
        <v>6</v>
      </c>
      <c r="B47" s="10" t="s">
        <v>90</v>
      </c>
      <c r="C47" s="15">
        <v>81.3</v>
      </c>
      <c r="D47" s="21">
        <v>82</v>
      </c>
      <c r="E47" s="21">
        <v>82</v>
      </c>
      <c r="F47" s="21">
        <v>50.9</v>
      </c>
      <c r="G47" s="124">
        <v>20.399999999999999</v>
      </c>
    </row>
    <row r="48" spans="1:7" ht="15" x14ac:dyDescent="0.25">
      <c r="A48" s="27" t="s">
        <v>40</v>
      </c>
      <c r="B48" s="10" t="s">
        <v>93</v>
      </c>
      <c r="C48" s="15">
        <v>81.5</v>
      </c>
      <c r="D48" s="15">
        <v>82</v>
      </c>
      <c r="E48" s="15">
        <v>82</v>
      </c>
      <c r="F48" s="15">
        <v>28.8</v>
      </c>
      <c r="G48" s="10" t="s">
        <v>145</v>
      </c>
    </row>
    <row r="49" spans="1:7" ht="15" x14ac:dyDescent="0.25">
      <c r="A49" s="27" t="s">
        <v>41</v>
      </c>
      <c r="B49" s="10" t="s">
        <v>90</v>
      </c>
      <c r="C49" s="20">
        <v>82</v>
      </c>
      <c r="D49" s="20">
        <v>82</v>
      </c>
      <c r="E49" s="20">
        <v>82</v>
      </c>
      <c r="F49" s="18">
        <v>38.799999999999997</v>
      </c>
      <c r="G49" s="18">
        <v>67</v>
      </c>
    </row>
    <row r="50" spans="1:7" ht="15" x14ac:dyDescent="0.25">
      <c r="A50" s="27" t="s">
        <v>68</v>
      </c>
      <c r="B50" s="10" t="s">
        <v>94</v>
      </c>
      <c r="C50" s="23">
        <v>80.5</v>
      </c>
      <c r="D50" s="23">
        <v>81</v>
      </c>
      <c r="E50" s="23">
        <v>81.5</v>
      </c>
      <c r="F50" s="23">
        <v>55.2</v>
      </c>
      <c r="G50" s="23">
        <v>52.99</v>
      </c>
    </row>
    <row r="51" spans="1:7" ht="15" x14ac:dyDescent="0.25">
      <c r="A51" s="27" t="s">
        <v>76</v>
      </c>
      <c r="B51" s="10" t="s">
        <v>92</v>
      </c>
      <c r="C51" s="15">
        <v>80.8</v>
      </c>
      <c r="D51" s="15">
        <v>81.099999999999994</v>
      </c>
      <c r="E51" s="15">
        <v>81.099999999999994</v>
      </c>
      <c r="F51" s="15">
        <v>63.1</v>
      </c>
      <c r="G51" s="15">
        <v>62.1</v>
      </c>
    </row>
    <row r="52" spans="1:7" ht="15" x14ac:dyDescent="0.25">
      <c r="A52" s="27" t="s">
        <v>10</v>
      </c>
      <c r="B52" s="10" t="s">
        <v>93</v>
      </c>
      <c r="C52" s="10">
        <v>80.7</v>
      </c>
      <c r="D52" s="112">
        <v>81</v>
      </c>
      <c r="E52" s="112">
        <v>81</v>
      </c>
      <c r="F52" s="112">
        <v>65.099999999999994</v>
      </c>
      <c r="G52" s="141">
        <v>70</v>
      </c>
    </row>
    <row r="53" spans="1:7" ht="15" x14ac:dyDescent="0.25">
      <c r="A53" s="27" t="s">
        <v>11</v>
      </c>
      <c r="B53" s="10" t="s">
        <v>93</v>
      </c>
      <c r="C53" s="21">
        <v>81</v>
      </c>
      <c r="D53" s="21">
        <v>60</v>
      </c>
      <c r="E53" s="21">
        <v>81</v>
      </c>
      <c r="F53" s="21">
        <v>40.799999999999997</v>
      </c>
      <c r="G53" s="10" t="s">
        <v>145</v>
      </c>
    </row>
    <row r="54" spans="1:7" ht="15" x14ac:dyDescent="0.25">
      <c r="A54" s="27" t="s">
        <v>81</v>
      </c>
      <c r="B54" s="10" t="s">
        <v>96</v>
      </c>
      <c r="C54" s="15">
        <v>81.3</v>
      </c>
      <c r="D54" s="21">
        <v>81</v>
      </c>
      <c r="E54" s="16">
        <v>81</v>
      </c>
      <c r="F54" s="14">
        <v>63.73</v>
      </c>
      <c r="G54" s="16">
        <v>66.7</v>
      </c>
    </row>
    <row r="55" spans="1:7" ht="15" x14ac:dyDescent="0.25">
      <c r="A55" s="27" t="s">
        <v>34</v>
      </c>
      <c r="B55" s="10" t="s">
        <v>88</v>
      </c>
      <c r="C55" s="15">
        <v>80.5</v>
      </c>
      <c r="D55" s="21">
        <v>80.5</v>
      </c>
      <c r="E55" s="21">
        <v>80.7</v>
      </c>
      <c r="F55" s="15">
        <v>76.650000000000006</v>
      </c>
      <c r="G55" s="15">
        <v>83.18</v>
      </c>
    </row>
    <row r="56" spans="1:7" ht="15" x14ac:dyDescent="0.25">
      <c r="A56" s="27" t="s">
        <v>43</v>
      </c>
      <c r="B56" s="10" t="s">
        <v>92</v>
      </c>
      <c r="C56" s="21">
        <v>80.599999999999994</v>
      </c>
      <c r="D56" s="21">
        <v>80.7</v>
      </c>
      <c r="E56" s="21">
        <v>80.7</v>
      </c>
      <c r="F56" s="21">
        <v>60.6</v>
      </c>
      <c r="G56" s="21">
        <v>60</v>
      </c>
    </row>
    <row r="57" spans="1:7" ht="15" x14ac:dyDescent="0.25">
      <c r="A57" s="27" t="s">
        <v>8</v>
      </c>
      <c r="B57" s="10" t="s">
        <v>88</v>
      </c>
      <c r="C57" s="15">
        <v>80</v>
      </c>
      <c r="D57" s="15">
        <v>85</v>
      </c>
      <c r="E57" s="15">
        <v>80</v>
      </c>
      <c r="F57" s="30">
        <v>35.1</v>
      </c>
      <c r="G57" s="30">
        <v>21.4</v>
      </c>
    </row>
    <row r="58" spans="1:7" ht="15" x14ac:dyDescent="0.25">
      <c r="A58" s="27" t="s">
        <v>73</v>
      </c>
      <c r="B58" s="10" t="s">
        <v>93</v>
      </c>
      <c r="C58" s="40">
        <v>95</v>
      </c>
      <c r="D58" s="40">
        <v>95</v>
      </c>
      <c r="E58" s="40">
        <v>80</v>
      </c>
      <c r="F58" s="17">
        <v>49</v>
      </c>
      <c r="G58" s="17">
        <v>61</v>
      </c>
    </row>
    <row r="59" spans="1:7" ht="30" x14ac:dyDescent="0.25">
      <c r="A59" s="27" t="s">
        <v>86</v>
      </c>
      <c r="B59" s="10" t="s">
        <v>96</v>
      </c>
      <c r="C59" s="15">
        <v>80.2</v>
      </c>
      <c r="D59" s="21">
        <v>79.900000000000006</v>
      </c>
      <c r="E59" s="21">
        <v>79.3</v>
      </c>
      <c r="F59" s="146">
        <v>54.333333333333336</v>
      </c>
      <c r="G59" s="124">
        <v>100</v>
      </c>
    </row>
    <row r="60" spans="1:7" ht="30" x14ac:dyDescent="0.25">
      <c r="A60" s="27" t="s">
        <v>12</v>
      </c>
      <c r="B60" s="10" t="s">
        <v>90</v>
      </c>
      <c r="C60" s="16">
        <v>78</v>
      </c>
      <c r="D60" s="16">
        <v>78</v>
      </c>
      <c r="E60" s="20">
        <v>78.099999999999994</v>
      </c>
      <c r="F60" s="15">
        <v>41.2</v>
      </c>
      <c r="G60" s="10" t="s">
        <v>144</v>
      </c>
    </row>
    <row r="61" spans="1:7" ht="15" x14ac:dyDescent="0.25">
      <c r="A61" s="27" t="s">
        <v>29</v>
      </c>
      <c r="B61" s="10" t="s">
        <v>91</v>
      </c>
      <c r="C61" s="10">
        <v>76.2</v>
      </c>
      <c r="D61" s="10">
        <v>77</v>
      </c>
      <c r="E61" s="10">
        <v>77</v>
      </c>
      <c r="F61" s="111" t="s">
        <v>141</v>
      </c>
      <c r="G61" s="111" t="s">
        <v>141</v>
      </c>
    </row>
    <row r="62" spans="1:7" ht="15" x14ac:dyDescent="0.25">
      <c r="A62" s="27" t="s">
        <v>72</v>
      </c>
      <c r="B62" s="10" t="s">
        <v>89</v>
      </c>
      <c r="C62" s="15">
        <v>76</v>
      </c>
      <c r="D62" s="21">
        <v>77</v>
      </c>
      <c r="E62" s="21">
        <v>77</v>
      </c>
      <c r="F62" s="21">
        <v>54</v>
      </c>
      <c r="G62" s="124">
        <v>50</v>
      </c>
    </row>
    <row r="63" spans="1:7" ht="15" x14ac:dyDescent="0.25">
      <c r="A63" s="27" t="s">
        <v>14</v>
      </c>
      <c r="B63" s="10" t="s">
        <v>88</v>
      </c>
      <c r="C63" s="15">
        <v>76.599999999999994</v>
      </c>
      <c r="D63" s="21">
        <v>76.7</v>
      </c>
      <c r="E63" s="21">
        <v>76.7</v>
      </c>
      <c r="F63" s="21">
        <v>60.6</v>
      </c>
      <c r="G63" s="124">
        <v>65.900000000000006</v>
      </c>
    </row>
    <row r="64" spans="1:7" ht="15" x14ac:dyDescent="0.25">
      <c r="A64" s="27" t="s">
        <v>22</v>
      </c>
      <c r="B64" s="10" t="s">
        <v>89</v>
      </c>
      <c r="C64" s="10">
        <v>80.599999999999994</v>
      </c>
      <c r="D64" s="112">
        <v>73.099999999999994</v>
      </c>
      <c r="E64" s="112">
        <v>76.599999999999994</v>
      </c>
      <c r="F64" s="10" t="s">
        <v>145</v>
      </c>
      <c r="G64" s="10" t="s">
        <v>145</v>
      </c>
    </row>
    <row r="65" spans="1:7" ht="30" x14ac:dyDescent="0.25">
      <c r="A65" s="27" t="s">
        <v>18</v>
      </c>
      <c r="B65" s="10" t="s">
        <v>90</v>
      </c>
      <c r="C65" s="15">
        <v>73.8</v>
      </c>
      <c r="D65" s="21">
        <v>67</v>
      </c>
      <c r="E65" s="21">
        <v>75</v>
      </c>
      <c r="F65" s="21">
        <v>42.9</v>
      </c>
      <c r="G65" s="124">
        <v>100</v>
      </c>
    </row>
    <row r="66" spans="1:7" ht="15" x14ac:dyDescent="0.25">
      <c r="A66" s="27" t="s">
        <v>39</v>
      </c>
      <c r="B66" s="10" t="s">
        <v>91</v>
      </c>
      <c r="C66" s="15">
        <v>74</v>
      </c>
      <c r="D66" s="21">
        <v>72</v>
      </c>
      <c r="E66" s="21">
        <v>74.900000000000006</v>
      </c>
      <c r="F66" s="15">
        <v>63.84</v>
      </c>
      <c r="G66" s="31">
        <v>54</v>
      </c>
    </row>
    <row r="67" spans="1:7" ht="24.75" customHeight="1" x14ac:dyDescent="0.25">
      <c r="A67" s="27" t="s">
        <v>74</v>
      </c>
      <c r="B67" s="10" t="s">
        <v>89</v>
      </c>
      <c r="C67" s="15">
        <v>86</v>
      </c>
      <c r="D67" s="21">
        <v>86</v>
      </c>
      <c r="E67" s="21">
        <v>74.8</v>
      </c>
      <c r="F67" s="10" t="s">
        <v>145</v>
      </c>
      <c r="G67" s="10" t="s">
        <v>145</v>
      </c>
    </row>
    <row r="68" spans="1:7" ht="15" x14ac:dyDescent="0.25">
      <c r="A68" s="27" t="s">
        <v>85</v>
      </c>
      <c r="B68" s="10" t="s">
        <v>90</v>
      </c>
      <c r="C68" s="15">
        <v>50</v>
      </c>
      <c r="D68" s="15">
        <v>53</v>
      </c>
      <c r="E68" s="15">
        <v>70.900000000000006</v>
      </c>
      <c r="F68" s="115">
        <v>55</v>
      </c>
      <c r="G68" s="115">
        <v>41</v>
      </c>
    </row>
    <row r="69" spans="1:7" ht="15" x14ac:dyDescent="0.25">
      <c r="A69" s="27" t="s">
        <v>53</v>
      </c>
      <c r="B69" s="10" t="s">
        <v>93</v>
      </c>
      <c r="C69" s="15">
        <v>60</v>
      </c>
      <c r="D69" s="21">
        <v>69.7</v>
      </c>
      <c r="E69" s="21">
        <v>70.400000000000006</v>
      </c>
      <c r="F69" s="21">
        <v>58.5</v>
      </c>
      <c r="G69" s="124">
        <v>57</v>
      </c>
    </row>
    <row r="70" spans="1:7" ht="15" x14ac:dyDescent="0.25">
      <c r="A70" s="27" t="s">
        <v>57</v>
      </c>
      <c r="B70" s="10" t="s">
        <v>91</v>
      </c>
      <c r="C70" s="32">
        <v>69.3</v>
      </c>
      <c r="D70" s="32">
        <v>71.7</v>
      </c>
      <c r="E70" s="32">
        <v>69.7</v>
      </c>
      <c r="F70" s="149">
        <v>91</v>
      </c>
      <c r="G70" s="10" t="s">
        <v>145</v>
      </c>
    </row>
    <row r="71" spans="1:7" ht="15" x14ac:dyDescent="0.25">
      <c r="A71" s="27" t="s">
        <v>30</v>
      </c>
      <c r="B71" s="10" t="s">
        <v>89</v>
      </c>
      <c r="C71" s="112">
        <v>69.2</v>
      </c>
      <c r="D71" s="112">
        <v>69.5</v>
      </c>
      <c r="E71" s="112">
        <v>69.5</v>
      </c>
      <c r="F71" s="112">
        <v>73.8</v>
      </c>
      <c r="G71" s="141">
        <v>84.2</v>
      </c>
    </row>
    <row r="72" spans="1:7" ht="15.75" x14ac:dyDescent="0.25">
      <c r="A72" s="27" t="s">
        <v>55</v>
      </c>
      <c r="B72" s="10" t="s">
        <v>92</v>
      </c>
      <c r="C72" s="55">
        <v>67.900000000000006</v>
      </c>
      <c r="D72" s="55">
        <v>68</v>
      </c>
      <c r="E72" s="55">
        <v>68</v>
      </c>
      <c r="F72" s="66">
        <v>63.70000000000001</v>
      </c>
      <c r="G72" s="66">
        <v>63.7</v>
      </c>
    </row>
    <row r="73" spans="1:7" ht="15" x14ac:dyDescent="0.25">
      <c r="A73" s="27" t="s">
        <v>63</v>
      </c>
      <c r="B73" s="10" t="s">
        <v>90</v>
      </c>
      <c r="C73" s="10">
        <v>75.400000000000006</v>
      </c>
      <c r="D73" s="10">
        <v>74</v>
      </c>
      <c r="E73" s="10">
        <v>68</v>
      </c>
      <c r="F73" s="10">
        <v>100</v>
      </c>
      <c r="G73" s="10">
        <v>100</v>
      </c>
    </row>
    <row r="74" spans="1:7" ht="15" x14ac:dyDescent="0.25">
      <c r="A74" s="27" t="s">
        <v>37</v>
      </c>
      <c r="B74" s="10" t="s">
        <v>96</v>
      </c>
      <c r="C74" s="112">
        <v>67.5</v>
      </c>
      <c r="D74" s="112">
        <v>67.7</v>
      </c>
      <c r="E74" s="112">
        <v>67.7</v>
      </c>
      <c r="F74" s="112">
        <v>59.2</v>
      </c>
      <c r="G74" s="112">
        <v>54.1</v>
      </c>
    </row>
    <row r="75" spans="1:7" ht="30" x14ac:dyDescent="0.25">
      <c r="A75" s="27" t="s">
        <v>47</v>
      </c>
      <c r="B75" s="10" t="s">
        <v>91</v>
      </c>
      <c r="C75" s="10">
        <v>66.7</v>
      </c>
      <c r="D75" s="112">
        <v>66.7</v>
      </c>
      <c r="E75" s="112">
        <v>66.7</v>
      </c>
      <c r="F75" s="142">
        <v>53.6</v>
      </c>
      <c r="G75" s="141">
        <v>50</v>
      </c>
    </row>
    <row r="76" spans="1:7" ht="15" x14ac:dyDescent="0.25">
      <c r="A76" s="27" t="s">
        <v>33</v>
      </c>
      <c r="B76" s="10" t="s">
        <v>93</v>
      </c>
      <c r="C76" s="15">
        <v>64.400000000000006</v>
      </c>
      <c r="D76" s="15">
        <v>64.400000000000006</v>
      </c>
      <c r="E76" s="15">
        <v>65.2</v>
      </c>
      <c r="F76" s="15">
        <v>60.4</v>
      </c>
      <c r="G76" s="15">
        <v>75.400000000000006</v>
      </c>
    </row>
    <row r="77" spans="1:7" ht="15" x14ac:dyDescent="0.25">
      <c r="A77" s="27" t="s">
        <v>56</v>
      </c>
      <c r="B77" s="10" t="s">
        <v>90</v>
      </c>
      <c r="C77" s="21">
        <v>69.19</v>
      </c>
      <c r="D77" s="21">
        <v>67.2</v>
      </c>
      <c r="E77" s="124">
        <v>65.2</v>
      </c>
      <c r="F77" s="15">
        <v>53.2</v>
      </c>
      <c r="G77" s="10" t="s">
        <v>154</v>
      </c>
    </row>
    <row r="78" spans="1:7" ht="15" x14ac:dyDescent="0.25">
      <c r="A78" s="27" t="s">
        <v>67</v>
      </c>
      <c r="B78" s="10" t="s">
        <v>93</v>
      </c>
      <c r="C78" s="25">
        <v>62.7</v>
      </c>
      <c r="D78" s="15">
        <v>62.7</v>
      </c>
      <c r="E78" s="15">
        <v>64.400000000000006</v>
      </c>
      <c r="F78" s="21">
        <v>46.3</v>
      </c>
      <c r="G78" s="10" t="s">
        <v>145</v>
      </c>
    </row>
    <row r="79" spans="1:7" ht="15" x14ac:dyDescent="0.25">
      <c r="A79" s="27" t="s">
        <v>25</v>
      </c>
      <c r="B79" s="10" t="s">
        <v>88</v>
      </c>
      <c r="C79" s="10">
        <v>63.3</v>
      </c>
      <c r="D79" s="22">
        <v>45</v>
      </c>
      <c r="E79" s="10">
        <v>63.3</v>
      </c>
      <c r="F79" s="10" t="s">
        <v>145</v>
      </c>
      <c r="G79" s="10" t="s">
        <v>145</v>
      </c>
    </row>
    <row r="80" spans="1:7" ht="15" x14ac:dyDescent="0.25">
      <c r="A80" s="27" t="s">
        <v>79</v>
      </c>
      <c r="B80" s="10" t="s">
        <v>89</v>
      </c>
      <c r="C80" s="15">
        <v>58</v>
      </c>
      <c r="D80" s="21">
        <v>59</v>
      </c>
      <c r="E80" s="21">
        <v>59</v>
      </c>
      <c r="F80" s="21">
        <v>63.7</v>
      </c>
      <c r="G80" s="124">
        <v>77.8</v>
      </c>
    </row>
    <row r="81" spans="1:7" ht="15" x14ac:dyDescent="0.25">
      <c r="A81" s="27" t="s">
        <v>16</v>
      </c>
      <c r="B81" s="10" t="s">
        <v>93</v>
      </c>
      <c r="C81" s="15">
        <v>56.8</v>
      </c>
      <c r="D81" s="21">
        <v>58</v>
      </c>
      <c r="E81" s="21">
        <v>58.9</v>
      </c>
      <c r="F81" s="15">
        <v>79.8</v>
      </c>
      <c r="G81" s="15">
        <v>90.4</v>
      </c>
    </row>
    <row r="82" spans="1:7" ht="30" x14ac:dyDescent="0.25">
      <c r="A82" s="27" t="s">
        <v>84</v>
      </c>
      <c r="B82" s="10" t="s">
        <v>90</v>
      </c>
      <c r="C82" s="15">
        <v>56.6</v>
      </c>
      <c r="D82" s="15">
        <v>59.8</v>
      </c>
      <c r="E82" s="20">
        <v>56.6</v>
      </c>
      <c r="F82" s="15" t="s">
        <v>145</v>
      </c>
      <c r="G82" s="15" t="s">
        <v>145</v>
      </c>
    </row>
    <row r="83" spans="1:7" ht="15" x14ac:dyDescent="0.25">
      <c r="A83" s="27" t="s">
        <v>51</v>
      </c>
      <c r="B83" s="10" t="s">
        <v>89</v>
      </c>
      <c r="C83" s="20">
        <v>55</v>
      </c>
      <c r="D83" s="20">
        <v>57</v>
      </c>
      <c r="E83" s="28">
        <v>54.2</v>
      </c>
      <c r="F83" s="30">
        <v>47.5</v>
      </c>
      <c r="G83" s="30">
        <v>39.200000000000003</v>
      </c>
    </row>
    <row r="84" spans="1:7" ht="15" x14ac:dyDescent="0.25">
      <c r="A84" s="27" t="s">
        <v>4</v>
      </c>
      <c r="B84" s="10" t="s">
        <v>89</v>
      </c>
      <c r="C84" s="15">
        <v>50.4</v>
      </c>
      <c r="D84" s="21">
        <v>60</v>
      </c>
      <c r="E84" s="21">
        <v>52</v>
      </c>
      <c r="F84" s="15">
        <v>58.4</v>
      </c>
      <c r="G84" s="15">
        <v>81</v>
      </c>
    </row>
    <row r="85" spans="1:7" ht="15" x14ac:dyDescent="0.25">
      <c r="A85" s="27" t="s">
        <v>15</v>
      </c>
      <c r="B85" s="10" t="s">
        <v>91</v>
      </c>
      <c r="C85" s="15">
        <v>48</v>
      </c>
      <c r="D85" s="15">
        <v>52</v>
      </c>
      <c r="E85" s="15">
        <v>49.5</v>
      </c>
      <c r="F85" s="20">
        <v>58.1</v>
      </c>
      <c r="G85" s="15">
        <v>76.12</v>
      </c>
    </row>
    <row r="86" spans="1:7" ht="15" x14ac:dyDescent="0.25">
      <c r="A86" s="27" t="s">
        <v>7</v>
      </c>
      <c r="B86" s="10" t="s">
        <v>91</v>
      </c>
      <c r="C86" s="10">
        <v>46.4</v>
      </c>
      <c r="D86" s="10">
        <v>53</v>
      </c>
      <c r="E86" s="10">
        <v>49.2</v>
      </c>
      <c r="F86" s="10">
        <v>61.4</v>
      </c>
      <c r="G86" s="10">
        <v>80</v>
      </c>
    </row>
    <row r="87" spans="1:7" ht="15" x14ac:dyDescent="0.25">
      <c r="A87" s="27" t="s">
        <v>71</v>
      </c>
      <c r="B87" s="10" t="s">
        <v>93</v>
      </c>
      <c r="C87" s="15">
        <v>60</v>
      </c>
      <c r="D87" s="21">
        <v>60</v>
      </c>
      <c r="E87" s="21">
        <v>48.7</v>
      </c>
      <c r="F87" s="21">
        <v>40</v>
      </c>
      <c r="G87" s="15">
        <v>68</v>
      </c>
    </row>
    <row r="88" spans="1:7" ht="15" x14ac:dyDescent="0.25"/>
    <row r="89" spans="1:7" ht="15" x14ac:dyDescent="0.25"/>
    <row r="90" spans="1:7" ht="15" x14ac:dyDescent="0.25"/>
    <row r="91" spans="1:7" ht="15" x14ac:dyDescent="0.25"/>
    <row r="92" spans="1:7" ht="15" x14ac:dyDescent="0.25"/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32" activePane="bottomLeft" state="frozen"/>
      <selection pane="bottomLeft" activeCell="E18" sqref="E18"/>
    </sheetView>
  </sheetViews>
  <sheetFormatPr defaultColWidth="9.140625" defaultRowHeight="15" x14ac:dyDescent="0.25"/>
  <cols>
    <col min="1" max="1" width="28" style="102" customWidth="1"/>
    <col min="2" max="2" width="8.42578125" style="108" customWidth="1"/>
    <col min="3" max="3" width="9.140625" style="102"/>
    <col min="4" max="4" width="14.42578125" style="102" customWidth="1"/>
    <col min="5" max="5" width="17" style="102" customWidth="1"/>
    <col min="6" max="6" width="21" style="102" customWidth="1"/>
    <col min="7" max="7" width="19.28515625" style="102" customWidth="1"/>
    <col min="8" max="16384" width="9.140625" style="102"/>
  </cols>
  <sheetData>
    <row r="1" spans="1:7" ht="76.5" customHeight="1" x14ac:dyDescent="0.25">
      <c r="A1" s="219" t="s">
        <v>165</v>
      </c>
      <c r="B1" s="219"/>
      <c r="C1" s="219"/>
      <c r="D1" s="219"/>
      <c r="E1" s="219"/>
      <c r="F1" s="219"/>
      <c r="G1" s="219"/>
    </row>
    <row r="2" spans="1:7" s="109" customFormat="1" ht="220.5" x14ac:dyDescent="0.25">
      <c r="A2" s="53" t="s">
        <v>1</v>
      </c>
      <c r="B2" s="53" t="s">
        <v>2</v>
      </c>
      <c r="C2" s="52" t="s">
        <v>134</v>
      </c>
      <c r="D2" s="52" t="s">
        <v>135</v>
      </c>
      <c r="E2" s="52" t="s">
        <v>136</v>
      </c>
      <c r="F2" s="52" t="s">
        <v>137</v>
      </c>
      <c r="G2" s="52" t="s">
        <v>138</v>
      </c>
    </row>
    <row r="3" spans="1:7" ht="15.75" x14ac:dyDescent="0.25">
      <c r="A3" s="52" t="s">
        <v>3</v>
      </c>
      <c r="B3" s="53" t="s">
        <v>88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52" t="s">
        <v>5</v>
      </c>
      <c r="B4" s="53" t="s">
        <v>89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52" t="s">
        <v>8</v>
      </c>
      <c r="B5" s="53" t="s">
        <v>88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15.75" x14ac:dyDescent="0.25">
      <c r="A6" s="52" t="s">
        <v>9</v>
      </c>
      <c r="B6" s="53" t="s">
        <v>92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52" t="s">
        <v>13</v>
      </c>
      <c r="B7" s="53" t="s">
        <v>93</v>
      </c>
      <c r="C7" s="79" t="s">
        <v>142</v>
      </c>
      <c r="D7" s="79" t="s">
        <v>142</v>
      </c>
      <c r="E7" s="79" t="s">
        <v>142</v>
      </c>
      <c r="F7" s="79" t="s">
        <v>142</v>
      </c>
      <c r="G7" s="79" t="s">
        <v>142</v>
      </c>
    </row>
    <row r="8" spans="1:7" ht="15.75" x14ac:dyDescent="0.25">
      <c r="A8" s="52" t="s">
        <v>15</v>
      </c>
      <c r="B8" s="53" t="s">
        <v>91</v>
      </c>
      <c r="C8" s="79" t="s">
        <v>142</v>
      </c>
      <c r="D8" s="79" t="s">
        <v>142</v>
      </c>
      <c r="E8" s="79" t="s">
        <v>142</v>
      </c>
      <c r="F8" s="79" t="s">
        <v>142</v>
      </c>
      <c r="G8" s="79" t="s">
        <v>142</v>
      </c>
    </row>
    <row r="9" spans="1:7" ht="15.75" customHeight="1" x14ac:dyDescent="0.25">
      <c r="A9" s="52" t="s">
        <v>20</v>
      </c>
      <c r="B9" s="53" t="s">
        <v>93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31.5" x14ac:dyDescent="0.25">
      <c r="A10" s="52" t="s">
        <v>23</v>
      </c>
      <c r="B10" s="53" t="s">
        <v>94</v>
      </c>
      <c r="C10" s="55" t="s">
        <v>142</v>
      </c>
      <c r="D10" s="55" t="s">
        <v>142</v>
      </c>
      <c r="E10" s="55" t="s">
        <v>142</v>
      </c>
      <c r="F10" s="55" t="s">
        <v>142</v>
      </c>
      <c r="G10" s="55" t="s">
        <v>142</v>
      </c>
    </row>
    <row r="11" spans="1:7" ht="15.75" x14ac:dyDescent="0.25">
      <c r="A11" s="52" t="s">
        <v>24</v>
      </c>
      <c r="B11" s="53" t="s">
        <v>91</v>
      </c>
      <c r="C11" s="55" t="s">
        <v>142</v>
      </c>
      <c r="D11" s="55" t="s">
        <v>142</v>
      </c>
      <c r="E11" s="55" t="s">
        <v>142</v>
      </c>
      <c r="F11" s="53">
        <v>40.6</v>
      </c>
      <c r="G11" s="53">
        <v>80</v>
      </c>
    </row>
    <row r="12" spans="1:7" ht="18.75" customHeight="1" x14ac:dyDescent="0.25">
      <c r="A12" s="52" t="s">
        <v>25</v>
      </c>
      <c r="B12" s="53" t="s">
        <v>88</v>
      </c>
      <c r="C12" s="55" t="s">
        <v>142</v>
      </c>
      <c r="D12" s="55" t="s">
        <v>142</v>
      </c>
      <c r="E12" s="55" t="s">
        <v>142</v>
      </c>
      <c r="F12" s="55" t="s">
        <v>142</v>
      </c>
      <c r="G12" s="55" t="s">
        <v>142</v>
      </c>
    </row>
    <row r="13" spans="1:7" ht="15.75" x14ac:dyDescent="0.25">
      <c r="A13" s="52" t="s">
        <v>26</v>
      </c>
      <c r="B13" s="53" t="s">
        <v>93</v>
      </c>
      <c r="C13" s="55" t="s">
        <v>142</v>
      </c>
      <c r="D13" s="55" t="s">
        <v>142</v>
      </c>
      <c r="E13" s="55" t="s">
        <v>142</v>
      </c>
      <c r="F13" s="55" t="s">
        <v>142</v>
      </c>
      <c r="G13" s="55" t="s">
        <v>142</v>
      </c>
    </row>
    <row r="14" spans="1:7" ht="31.5" x14ac:dyDescent="0.25">
      <c r="A14" s="52" t="s">
        <v>28</v>
      </c>
      <c r="B14" s="53" t="s">
        <v>94</v>
      </c>
      <c r="C14" s="55" t="s">
        <v>142</v>
      </c>
      <c r="D14" s="57" t="s">
        <v>142</v>
      </c>
      <c r="E14" s="57" t="s">
        <v>142</v>
      </c>
      <c r="F14" s="57" t="s">
        <v>142</v>
      </c>
      <c r="G14" s="58" t="s">
        <v>142</v>
      </c>
    </row>
    <row r="15" spans="1:7" ht="15.75" x14ac:dyDescent="0.25">
      <c r="A15" s="52" t="s">
        <v>30</v>
      </c>
      <c r="B15" s="53" t="s">
        <v>89</v>
      </c>
      <c r="C15" s="53" t="s">
        <v>142</v>
      </c>
      <c r="D15" s="53" t="s">
        <v>142</v>
      </c>
      <c r="E15" s="53" t="s">
        <v>142</v>
      </c>
      <c r="F15" s="53" t="s">
        <v>142</v>
      </c>
      <c r="G15" s="53" t="s">
        <v>142</v>
      </c>
    </row>
    <row r="16" spans="1:7" ht="15.75" x14ac:dyDescent="0.25">
      <c r="A16" s="52" t="s">
        <v>35</v>
      </c>
      <c r="B16" s="53" t="s">
        <v>89</v>
      </c>
      <c r="C16" s="72" t="s">
        <v>142</v>
      </c>
      <c r="D16" s="72" t="s">
        <v>142</v>
      </c>
      <c r="E16" s="72" t="s">
        <v>142</v>
      </c>
      <c r="F16" s="72" t="s">
        <v>142</v>
      </c>
      <c r="G16" s="72" t="s">
        <v>142</v>
      </c>
    </row>
    <row r="17" spans="1:7" ht="15.75" x14ac:dyDescent="0.25">
      <c r="A17" s="52" t="s">
        <v>36</v>
      </c>
      <c r="B17" s="53" t="s">
        <v>95</v>
      </c>
      <c r="C17" s="72" t="s">
        <v>142</v>
      </c>
      <c r="D17" s="72" t="s">
        <v>142</v>
      </c>
      <c r="E17" s="72" t="s">
        <v>142</v>
      </c>
      <c r="F17" s="72" t="s">
        <v>142</v>
      </c>
      <c r="G17" s="72" t="s">
        <v>142</v>
      </c>
    </row>
    <row r="18" spans="1:7" ht="15.75" x14ac:dyDescent="0.25">
      <c r="A18" s="52" t="s">
        <v>38</v>
      </c>
      <c r="B18" s="53" t="s">
        <v>93</v>
      </c>
      <c r="C18" s="53" t="s">
        <v>142</v>
      </c>
      <c r="D18" s="53" t="s">
        <v>142</v>
      </c>
      <c r="E18" s="53" t="s">
        <v>142</v>
      </c>
      <c r="F18" s="53" t="s">
        <v>142</v>
      </c>
      <c r="G18" s="53" t="s">
        <v>142</v>
      </c>
    </row>
    <row r="19" spans="1:7" ht="15.75" x14ac:dyDescent="0.25">
      <c r="A19" s="52" t="s">
        <v>39</v>
      </c>
      <c r="B19" s="53" t="s">
        <v>91</v>
      </c>
      <c r="C19" s="53" t="s">
        <v>142</v>
      </c>
      <c r="D19" s="53" t="s">
        <v>142</v>
      </c>
      <c r="E19" s="53" t="s">
        <v>142</v>
      </c>
      <c r="F19" s="53" t="s">
        <v>142</v>
      </c>
      <c r="G19" s="53" t="s">
        <v>142</v>
      </c>
    </row>
    <row r="20" spans="1:7" ht="15.75" x14ac:dyDescent="0.25">
      <c r="A20" s="52" t="s">
        <v>41</v>
      </c>
      <c r="B20" s="53" t="s">
        <v>90</v>
      </c>
      <c r="C20" s="53" t="s">
        <v>142</v>
      </c>
      <c r="D20" s="53" t="s">
        <v>142</v>
      </c>
      <c r="E20" s="53" t="s">
        <v>142</v>
      </c>
      <c r="F20" s="53" t="s">
        <v>142</v>
      </c>
      <c r="G20" s="53" t="s">
        <v>142</v>
      </c>
    </row>
    <row r="21" spans="1:7" ht="15.75" x14ac:dyDescent="0.25">
      <c r="A21" s="52" t="s">
        <v>43</v>
      </c>
      <c r="B21" s="53" t="s">
        <v>92</v>
      </c>
      <c r="C21" s="152" t="s">
        <v>142</v>
      </c>
      <c r="D21" s="152" t="s">
        <v>142</v>
      </c>
      <c r="E21" s="152" t="s">
        <v>142</v>
      </c>
      <c r="F21" s="152" t="s">
        <v>142</v>
      </c>
      <c r="G21" s="152" t="s">
        <v>142</v>
      </c>
    </row>
    <row r="22" spans="1:7" ht="15.75" x14ac:dyDescent="0.25">
      <c r="A22" s="52" t="s">
        <v>49</v>
      </c>
      <c r="B22" s="53" t="s">
        <v>91</v>
      </c>
      <c r="C22" s="56" t="s">
        <v>142</v>
      </c>
      <c r="D22" s="74" t="s">
        <v>142</v>
      </c>
      <c r="E22" s="53" t="s">
        <v>142</v>
      </c>
      <c r="F22" s="53" t="s">
        <v>142</v>
      </c>
      <c r="G22" s="53" t="s">
        <v>142</v>
      </c>
    </row>
    <row r="23" spans="1:7" ht="33.75" customHeight="1" x14ac:dyDescent="0.25">
      <c r="A23" s="52" t="s">
        <v>54</v>
      </c>
      <c r="B23" s="53" t="s">
        <v>92</v>
      </c>
      <c r="C23" s="53" t="s">
        <v>142</v>
      </c>
      <c r="D23" s="53" t="s">
        <v>142</v>
      </c>
      <c r="E23" s="53" t="s">
        <v>142</v>
      </c>
      <c r="F23" s="53" t="s">
        <v>142</v>
      </c>
      <c r="G23" s="53" t="s">
        <v>142</v>
      </c>
    </row>
    <row r="24" spans="1:7" ht="15.75" x14ac:dyDescent="0.25">
      <c r="A24" s="52" t="s">
        <v>55</v>
      </c>
      <c r="B24" s="53" t="s">
        <v>92</v>
      </c>
      <c r="C24" s="53" t="s">
        <v>142</v>
      </c>
      <c r="D24" s="53" t="s">
        <v>142</v>
      </c>
      <c r="E24" s="53" t="s">
        <v>142</v>
      </c>
      <c r="F24" s="53" t="s">
        <v>142</v>
      </c>
      <c r="G24" s="53" t="s">
        <v>142</v>
      </c>
    </row>
    <row r="25" spans="1:7" ht="15.75" x14ac:dyDescent="0.25">
      <c r="A25" s="52" t="s">
        <v>57</v>
      </c>
      <c r="B25" s="53" t="s">
        <v>91</v>
      </c>
      <c r="C25" s="157" t="s">
        <v>142</v>
      </c>
      <c r="D25" s="157" t="s">
        <v>142</v>
      </c>
      <c r="E25" s="157" t="s">
        <v>142</v>
      </c>
      <c r="F25" s="157" t="s">
        <v>142</v>
      </c>
      <c r="G25" s="53" t="s">
        <v>142</v>
      </c>
    </row>
    <row r="26" spans="1:7" ht="15.75" x14ac:dyDescent="0.25">
      <c r="A26" s="52" t="s">
        <v>59</v>
      </c>
      <c r="B26" s="53" t="s">
        <v>93</v>
      </c>
      <c r="C26" s="55" t="s">
        <v>142</v>
      </c>
      <c r="D26" s="55" t="s">
        <v>142</v>
      </c>
      <c r="E26" s="55" t="s">
        <v>142</v>
      </c>
      <c r="F26" s="55" t="s">
        <v>142</v>
      </c>
      <c r="G26" s="53" t="s">
        <v>142</v>
      </c>
    </row>
    <row r="27" spans="1:7" ht="15.75" x14ac:dyDescent="0.25">
      <c r="A27" s="52" t="s">
        <v>69</v>
      </c>
      <c r="B27" s="53" t="s">
        <v>93</v>
      </c>
      <c r="C27" s="53" t="s">
        <v>142</v>
      </c>
      <c r="D27" s="53" t="s">
        <v>142</v>
      </c>
      <c r="E27" s="53" t="s">
        <v>142</v>
      </c>
      <c r="F27" s="53" t="s">
        <v>142</v>
      </c>
      <c r="G27" s="53" t="s">
        <v>142</v>
      </c>
    </row>
    <row r="28" spans="1:7" ht="15.75" x14ac:dyDescent="0.25">
      <c r="A28" s="52" t="s">
        <v>74</v>
      </c>
      <c r="B28" s="53" t="s">
        <v>89</v>
      </c>
      <c r="C28" s="55" t="s">
        <v>142</v>
      </c>
      <c r="D28" s="57" t="s">
        <v>142</v>
      </c>
      <c r="E28" s="57" t="s">
        <v>142</v>
      </c>
      <c r="F28" s="55" t="s">
        <v>142</v>
      </c>
      <c r="G28" s="55" t="s">
        <v>142</v>
      </c>
    </row>
    <row r="29" spans="1:7" ht="15.75" x14ac:dyDescent="0.25">
      <c r="A29" s="52" t="s">
        <v>81</v>
      </c>
      <c r="B29" s="53" t="s">
        <v>96</v>
      </c>
      <c r="C29" s="55" t="s">
        <v>142</v>
      </c>
      <c r="D29" s="55" t="s">
        <v>142</v>
      </c>
      <c r="E29" s="53" t="s">
        <v>142</v>
      </c>
      <c r="F29" s="53" t="s">
        <v>142</v>
      </c>
      <c r="G29" s="53" t="s">
        <v>142</v>
      </c>
    </row>
    <row r="30" spans="1:7" ht="15.75" x14ac:dyDescent="0.25">
      <c r="A30" s="52" t="s">
        <v>82</v>
      </c>
      <c r="B30" s="53" t="s">
        <v>94</v>
      </c>
      <c r="C30" s="53" t="s">
        <v>142</v>
      </c>
      <c r="D30" s="53" t="s">
        <v>142</v>
      </c>
      <c r="E30" s="55" t="s">
        <v>142</v>
      </c>
      <c r="F30" s="55" t="s">
        <v>142</v>
      </c>
      <c r="G30" s="53" t="s">
        <v>142</v>
      </c>
    </row>
    <row r="31" spans="1:7" ht="15.75" x14ac:dyDescent="0.25">
      <c r="A31" s="52" t="s">
        <v>85</v>
      </c>
      <c r="B31" s="53" t="s">
        <v>90</v>
      </c>
      <c r="C31" s="53" t="s">
        <v>142</v>
      </c>
      <c r="D31" s="53" t="s">
        <v>142</v>
      </c>
      <c r="E31" s="53" t="s">
        <v>142</v>
      </c>
      <c r="F31" s="53" t="s">
        <v>142</v>
      </c>
      <c r="G31" s="53" t="s">
        <v>142</v>
      </c>
    </row>
    <row r="32" spans="1:7" ht="31.5" x14ac:dyDescent="0.25">
      <c r="A32" s="52" t="s">
        <v>86</v>
      </c>
      <c r="B32" s="53" t="s">
        <v>96</v>
      </c>
      <c r="C32" s="70" t="s">
        <v>142</v>
      </c>
      <c r="D32" s="70" t="s">
        <v>142</v>
      </c>
      <c r="E32" s="53" t="s">
        <v>142</v>
      </c>
      <c r="F32" s="53" t="s">
        <v>142</v>
      </c>
      <c r="G32" s="53" t="s">
        <v>142</v>
      </c>
    </row>
    <row r="33" spans="1:7" ht="15.75" x14ac:dyDescent="0.25">
      <c r="A33" s="52" t="s">
        <v>87</v>
      </c>
      <c r="B33" s="53" t="s">
        <v>93</v>
      </c>
      <c r="C33" s="55" t="s">
        <v>142</v>
      </c>
      <c r="D33" s="55" t="s">
        <v>142</v>
      </c>
      <c r="E33" s="53" t="s">
        <v>142</v>
      </c>
      <c r="F33" s="53" t="s">
        <v>142</v>
      </c>
      <c r="G33" s="53" t="s">
        <v>142</v>
      </c>
    </row>
    <row r="34" spans="1:7" ht="31.5" x14ac:dyDescent="0.25">
      <c r="A34" s="52" t="s">
        <v>47</v>
      </c>
      <c r="B34" s="53" t="s">
        <v>91</v>
      </c>
      <c r="C34" s="53">
        <v>1</v>
      </c>
      <c r="D34" s="92">
        <v>50</v>
      </c>
      <c r="E34" s="92">
        <v>50</v>
      </c>
      <c r="F34" s="155">
        <f>8+27+29/3</f>
        <v>44.666666666666664</v>
      </c>
      <c r="G34" s="89">
        <v>50</v>
      </c>
    </row>
    <row r="35" spans="1:7" ht="15.75" x14ac:dyDescent="0.25">
      <c r="A35" s="52" t="s">
        <v>67</v>
      </c>
      <c r="B35" s="53" t="s">
        <v>93</v>
      </c>
      <c r="C35" s="64">
        <v>30</v>
      </c>
      <c r="D35" s="55">
        <v>30.5</v>
      </c>
      <c r="E35" s="55">
        <v>30.5</v>
      </c>
      <c r="F35" s="58">
        <v>9</v>
      </c>
      <c r="G35" s="53" t="s">
        <v>145</v>
      </c>
    </row>
    <row r="36" spans="1:7" ht="15.75" x14ac:dyDescent="0.25">
      <c r="A36" s="52" t="s">
        <v>19</v>
      </c>
      <c r="B36" s="53" t="s">
        <v>90</v>
      </c>
      <c r="C36" s="66">
        <v>25</v>
      </c>
      <c r="D36" s="55">
        <v>25</v>
      </c>
      <c r="E36" s="55">
        <v>25</v>
      </c>
      <c r="F36" s="73" t="s">
        <v>145</v>
      </c>
      <c r="G36" s="73" t="s">
        <v>145</v>
      </c>
    </row>
    <row r="37" spans="1:7" ht="15.75" x14ac:dyDescent="0.25">
      <c r="A37" s="52" t="s">
        <v>50</v>
      </c>
      <c r="B37" s="53" t="s">
        <v>89</v>
      </c>
      <c r="C37" s="55">
        <v>22.7</v>
      </c>
      <c r="D37" s="55">
        <v>22.8</v>
      </c>
      <c r="E37" s="55">
        <v>23.8</v>
      </c>
      <c r="F37" s="55">
        <v>39</v>
      </c>
      <c r="G37" s="58" t="s">
        <v>145</v>
      </c>
    </row>
    <row r="38" spans="1:7" ht="15.75" x14ac:dyDescent="0.25">
      <c r="A38" s="52" t="s">
        <v>10</v>
      </c>
      <c r="B38" s="53" t="s">
        <v>93</v>
      </c>
      <c r="C38" s="53">
        <v>16.48</v>
      </c>
      <c r="D38" s="92">
        <v>16.5</v>
      </c>
      <c r="E38" s="92">
        <v>16.8</v>
      </c>
      <c r="F38" s="92">
        <v>58.6</v>
      </c>
      <c r="G38" s="89">
        <v>60</v>
      </c>
    </row>
    <row r="39" spans="1:7" ht="15.75" x14ac:dyDescent="0.25">
      <c r="A39" s="52" t="s">
        <v>83</v>
      </c>
      <c r="B39" s="53" t="s">
        <v>92</v>
      </c>
      <c r="C39" s="55">
        <v>15.1</v>
      </c>
      <c r="D39" s="55">
        <v>14</v>
      </c>
      <c r="E39" s="55">
        <v>15.1</v>
      </c>
      <c r="F39" s="55">
        <v>34.299999999999997</v>
      </c>
      <c r="G39" s="55">
        <v>50</v>
      </c>
    </row>
    <row r="40" spans="1:7" ht="15.75" x14ac:dyDescent="0.25">
      <c r="A40" s="52" t="s">
        <v>72</v>
      </c>
      <c r="B40" s="53" t="s">
        <v>89</v>
      </c>
      <c r="C40" s="55">
        <v>14.7</v>
      </c>
      <c r="D40" s="57">
        <v>15</v>
      </c>
      <c r="E40" s="57">
        <v>15</v>
      </c>
      <c r="F40" s="57">
        <v>35</v>
      </c>
      <c r="G40" s="58">
        <v>50</v>
      </c>
    </row>
    <row r="41" spans="1:7" ht="31.5" x14ac:dyDescent="0.25">
      <c r="A41" s="52" t="s">
        <v>18</v>
      </c>
      <c r="B41" s="53" t="s">
        <v>90</v>
      </c>
      <c r="C41" s="55">
        <v>14.7</v>
      </c>
      <c r="D41" s="57">
        <v>3.1</v>
      </c>
      <c r="E41" s="57">
        <v>14.7</v>
      </c>
      <c r="F41" s="57">
        <v>20.9</v>
      </c>
      <c r="G41" s="58">
        <v>26</v>
      </c>
    </row>
    <row r="42" spans="1:7" ht="15.75" x14ac:dyDescent="0.25">
      <c r="A42" s="52" t="s">
        <v>46</v>
      </c>
      <c r="B42" s="53" t="s">
        <v>91</v>
      </c>
      <c r="C42" s="59">
        <v>14</v>
      </c>
      <c r="D42" s="59">
        <v>14</v>
      </c>
      <c r="E42" s="59">
        <v>14</v>
      </c>
      <c r="F42" s="60">
        <f>(49.1+43.7+48)/3</f>
        <v>46.933333333333337</v>
      </c>
      <c r="G42" s="61">
        <v>66.7</v>
      </c>
    </row>
    <row r="43" spans="1:7" ht="15.75" x14ac:dyDescent="0.25">
      <c r="A43" s="52" t="s">
        <v>16</v>
      </c>
      <c r="B43" s="53" t="s">
        <v>93</v>
      </c>
      <c r="C43" s="55">
        <v>12.9</v>
      </c>
      <c r="D43" s="55">
        <v>13.8</v>
      </c>
      <c r="E43" s="55">
        <v>13.8</v>
      </c>
      <c r="F43" s="55">
        <v>79.7</v>
      </c>
      <c r="G43" s="55">
        <v>90.5</v>
      </c>
    </row>
    <row r="44" spans="1:7" ht="15.75" x14ac:dyDescent="0.25">
      <c r="A44" s="52" t="s">
        <v>76</v>
      </c>
      <c r="B44" s="53" t="s">
        <v>92</v>
      </c>
      <c r="C44" s="55">
        <v>11.4</v>
      </c>
      <c r="D44" s="55">
        <v>11.3</v>
      </c>
      <c r="E44" s="55">
        <v>11.4</v>
      </c>
      <c r="F44" s="53">
        <v>55.8</v>
      </c>
      <c r="G44" s="53">
        <v>66.900000000000006</v>
      </c>
    </row>
    <row r="45" spans="1:7" ht="15.75" x14ac:dyDescent="0.25">
      <c r="A45" s="52" t="s">
        <v>51</v>
      </c>
      <c r="B45" s="53" t="s">
        <v>89</v>
      </c>
      <c r="C45" s="61">
        <v>16.399999999999999</v>
      </c>
      <c r="D45" s="61">
        <v>10</v>
      </c>
      <c r="E45" s="62">
        <v>10.8</v>
      </c>
      <c r="F45" s="53">
        <v>25.3</v>
      </c>
      <c r="G45" s="53">
        <v>65.8</v>
      </c>
    </row>
    <row r="46" spans="1:7" ht="15.75" x14ac:dyDescent="0.25">
      <c r="A46" s="52" t="s">
        <v>7</v>
      </c>
      <c r="B46" s="53" t="s">
        <v>91</v>
      </c>
      <c r="C46" s="55">
        <v>7.7</v>
      </c>
      <c r="D46" s="55">
        <v>7.8</v>
      </c>
      <c r="E46" s="55">
        <v>10.3</v>
      </c>
      <c r="F46" s="55">
        <v>58.3</v>
      </c>
      <c r="G46" s="55">
        <v>100</v>
      </c>
    </row>
    <row r="47" spans="1:7" ht="15.75" x14ac:dyDescent="0.25">
      <c r="A47" s="52" t="s">
        <v>53</v>
      </c>
      <c r="B47" s="53" t="s">
        <v>93</v>
      </c>
      <c r="C47" s="55">
        <v>10</v>
      </c>
      <c r="D47" s="57">
        <v>10</v>
      </c>
      <c r="E47" s="57">
        <v>10</v>
      </c>
      <c r="F47" s="57">
        <v>48</v>
      </c>
      <c r="G47" s="58">
        <v>57</v>
      </c>
    </row>
    <row r="48" spans="1:7" ht="15.75" x14ac:dyDescent="0.25">
      <c r="A48" s="52" t="s">
        <v>62</v>
      </c>
      <c r="B48" s="53" t="s">
        <v>92</v>
      </c>
      <c r="C48" s="63">
        <v>8</v>
      </c>
      <c r="D48" s="63">
        <v>9.8000000000000007</v>
      </c>
      <c r="E48" s="63">
        <v>9.8000000000000007</v>
      </c>
      <c r="F48" s="53">
        <v>18.2</v>
      </c>
      <c r="G48" s="53">
        <v>36.4</v>
      </c>
    </row>
    <row r="49" spans="1:7" ht="15.75" x14ac:dyDescent="0.25">
      <c r="A49" s="52" t="s">
        <v>71</v>
      </c>
      <c r="B49" s="53" t="s">
        <v>93</v>
      </c>
      <c r="C49" s="55">
        <v>9</v>
      </c>
      <c r="D49" s="57">
        <v>9</v>
      </c>
      <c r="E49" s="57">
        <v>9</v>
      </c>
      <c r="F49" s="53">
        <v>26</v>
      </c>
      <c r="G49" s="53">
        <v>68</v>
      </c>
    </row>
    <row r="50" spans="1:7" ht="15.75" x14ac:dyDescent="0.25">
      <c r="A50" s="52" t="s">
        <v>52</v>
      </c>
      <c r="B50" s="53" t="s">
        <v>92</v>
      </c>
      <c r="C50" s="70">
        <v>4.4000000000000004</v>
      </c>
      <c r="D50" s="70">
        <v>1.5</v>
      </c>
      <c r="E50" s="70">
        <v>6.5</v>
      </c>
      <c r="F50" s="53" t="s">
        <v>151</v>
      </c>
      <c r="G50" s="53">
        <v>50</v>
      </c>
    </row>
    <row r="51" spans="1:7" ht="31.5" x14ac:dyDescent="0.25">
      <c r="A51" s="52" t="s">
        <v>80</v>
      </c>
      <c r="B51" s="53" t="s">
        <v>96</v>
      </c>
      <c r="C51" s="66">
        <v>3.9</v>
      </c>
      <c r="D51" s="67">
        <v>4.2</v>
      </c>
      <c r="E51" s="67">
        <v>5.3</v>
      </c>
      <c r="F51" s="68">
        <v>21.600000000000005</v>
      </c>
      <c r="G51" s="63" t="s">
        <v>145</v>
      </c>
    </row>
    <row r="52" spans="1:7" ht="15.75" x14ac:dyDescent="0.25">
      <c r="A52" s="52" t="s">
        <v>60</v>
      </c>
      <c r="B52" s="53" t="s">
        <v>92</v>
      </c>
      <c r="C52" s="53">
        <v>4.7</v>
      </c>
      <c r="D52" s="53">
        <v>4.7</v>
      </c>
      <c r="E52" s="53">
        <v>4.7</v>
      </c>
      <c r="F52" s="56">
        <v>61.5</v>
      </c>
      <c r="G52" s="53">
        <v>40.200000000000003</v>
      </c>
    </row>
    <row r="53" spans="1:7" ht="15.75" x14ac:dyDescent="0.25">
      <c r="A53" s="52" t="s">
        <v>32</v>
      </c>
      <c r="B53" s="53" t="s">
        <v>91</v>
      </c>
      <c r="C53" s="55">
        <v>12.7</v>
      </c>
      <c r="D53" s="57">
        <v>12.7</v>
      </c>
      <c r="E53" s="57">
        <v>4.5999999999999996</v>
      </c>
      <c r="F53" s="151">
        <f>(43.45+35.45+41.85)/3</f>
        <v>40.25</v>
      </c>
      <c r="G53" s="58">
        <v>91.7</v>
      </c>
    </row>
    <row r="54" spans="1:7" ht="15.75" x14ac:dyDescent="0.25">
      <c r="A54" s="52" t="s">
        <v>31</v>
      </c>
      <c r="B54" s="53" t="s">
        <v>92</v>
      </c>
      <c r="C54" s="53">
        <v>4</v>
      </c>
      <c r="D54" s="53">
        <v>4.2</v>
      </c>
      <c r="E54" s="53">
        <v>4.3</v>
      </c>
      <c r="F54" s="92">
        <v>27.5</v>
      </c>
      <c r="G54" s="92">
        <v>60</v>
      </c>
    </row>
    <row r="55" spans="1:7" ht="31.5" x14ac:dyDescent="0.25">
      <c r="A55" s="52" t="s">
        <v>12</v>
      </c>
      <c r="B55" s="53" t="s">
        <v>90</v>
      </c>
      <c r="C55" s="55">
        <v>4.3</v>
      </c>
      <c r="D55" s="55">
        <v>4.4000000000000004</v>
      </c>
      <c r="E55" s="61">
        <v>4.2</v>
      </c>
      <c r="F55" s="55">
        <v>26.9</v>
      </c>
      <c r="G55" s="53" t="s">
        <v>144</v>
      </c>
    </row>
    <row r="56" spans="1:7" ht="15.75" x14ac:dyDescent="0.25">
      <c r="A56" s="52" t="s">
        <v>139</v>
      </c>
      <c r="B56" s="53" t="s">
        <v>91</v>
      </c>
      <c r="C56" s="56">
        <v>4</v>
      </c>
      <c r="D56" s="155">
        <v>2</v>
      </c>
      <c r="E56" s="155">
        <v>4</v>
      </c>
      <c r="F56" s="63">
        <v>23.8</v>
      </c>
      <c r="G56" s="63">
        <v>24.9</v>
      </c>
    </row>
    <row r="57" spans="1:7" ht="15.75" x14ac:dyDescent="0.25">
      <c r="A57" s="52" t="s">
        <v>22</v>
      </c>
      <c r="B57" s="53" t="s">
        <v>89</v>
      </c>
      <c r="C57" s="53">
        <v>3.9</v>
      </c>
      <c r="D57" s="53">
        <v>3.9</v>
      </c>
      <c r="E57" s="53">
        <v>3.9</v>
      </c>
      <c r="F57" s="53" t="s">
        <v>145</v>
      </c>
      <c r="G57" s="53" t="s">
        <v>145</v>
      </c>
    </row>
    <row r="58" spans="1:7" ht="15.75" x14ac:dyDescent="0.25">
      <c r="A58" s="52" t="s">
        <v>33</v>
      </c>
      <c r="B58" s="53" t="s">
        <v>93</v>
      </c>
      <c r="C58" s="55">
        <v>1.9</v>
      </c>
      <c r="D58" s="55">
        <v>2.5</v>
      </c>
      <c r="E58" s="55">
        <v>3.3</v>
      </c>
      <c r="F58" s="55">
        <v>43</v>
      </c>
      <c r="G58" s="55">
        <v>83.6</v>
      </c>
    </row>
    <row r="59" spans="1:7" ht="15.75" x14ac:dyDescent="0.25">
      <c r="A59" s="52" t="s">
        <v>75</v>
      </c>
      <c r="B59" s="53" t="s">
        <v>96</v>
      </c>
      <c r="C59" s="57">
        <v>3.3</v>
      </c>
      <c r="D59" s="57">
        <v>3.3</v>
      </c>
      <c r="E59" s="57">
        <v>3.3</v>
      </c>
      <c r="F59" s="57">
        <v>60</v>
      </c>
      <c r="G59" s="58">
        <v>50</v>
      </c>
    </row>
    <row r="60" spans="1:7" ht="15.75" x14ac:dyDescent="0.25">
      <c r="A60" s="52" t="s">
        <v>77</v>
      </c>
      <c r="B60" s="53" t="s">
        <v>92</v>
      </c>
      <c r="C60" s="56">
        <v>3</v>
      </c>
      <c r="D60" s="56">
        <v>3</v>
      </c>
      <c r="E60" s="56">
        <v>3.1</v>
      </c>
      <c r="F60" s="56">
        <v>6</v>
      </c>
      <c r="G60" s="56">
        <v>33.35</v>
      </c>
    </row>
    <row r="61" spans="1:7" ht="15.75" x14ac:dyDescent="0.25">
      <c r="A61" s="52" t="s">
        <v>29</v>
      </c>
      <c r="B61" s="53" t="s">
        <v>91</v>
      </c>
      <c r="C61" s="53">
        <v>52</v>
      </c>
      <c r="D61" s="53">
        <v>3</v>
      </c>
      <c r="E61" s="53">
        <v>3</v>
      </c>
      <c r="F61" s="150" t="s">
        <v>141</v>
      </c>
      <c r="G61" s="150" t="s">
        <v>141</v>
      </c>
    </row>
    <row r="62" spans="1:7" ht="47.25" x14ac:dyDescent="0.25">
      <c r="A62" s="52" t="s">
        <v>44</v>
      </c>
      <c r="B62" s="53" t="s">
        <v>93</v>
      </c>
      <c r="C62" s="55" t="s">
        <v>148</v>
      </c>
      <c r="D62" s="57">
        <v>2.6</v>
      </c>
      <c r="E62" s="57">
        <v>3</v>
      </c>
      <c r="F62" s="153">
        <v>53.246666666666698</v>
      </c>
      <c r="G62" s="154">
        <v>70.218000000000004</v>
      </c>
    </row>
    <row r="63" spans="1:7" ht="15.75" x14ac:dyDescent="0.25">
      <c r="A63" s="52" t="s">
        <v>56</v>
      </c>
      <c r="B63" s="53" t="s">
        <v>90</v>
      </c>
      <c r="C63" s="57">
        <v>1</v>
      </c>
      <c r="D63" s="57">
        <v>2</v>
      </c>
      <c r="E63" s="58">
        <v>3</v>
      </c>
      <c r="F63" s="156">
        <v>33.299999999999997</v>
      </c>
      <c r="G63" s="53">
        <v>100</v>
      </c>
    </row>
    <row r="64" spans="1:7" ht="15.75" x14ac:dyDescent="0.25">
      <c r="A64" s="52" t="s">
        <v>64</v>
      </c>
      <c r="B64" s="53" t="s">
        <v>96</v>
      </c>
      <c r="C64" s="53">
        <v>3</v>
      </c>
      <c r="D64" s="53">
        <v>3</v>
      </c>
      <c r="E64" s="53">
        <v>3</v>
      </c>
      <c r="F64" s="53">
        <v>42.6</v>
      </c>
      <c r="G64" s="53">
        <v>56</v>
      </c>
    </row>
    <row r="65" spans="1:7" ht="15.75" x14ac:dyDescent="0.25">
      <c r="A65" s="52" t="s">
        <v>48</v>
      </c>
      <c r="B65" s="53" t="s">
        <v>92</v>
      </c>
      <c r="C65" s="57">
        <v>2.1</v>
      </c>
      <c r="D65" s="55">
        <v>2.6</v>
      </c>
      <c r="E65" s="61">
        <v>2.6</v>
      </c>
      <c r="F65" s="55">
        <v>31.4</v>
      </c>
      <c r="G65" s="55">
        <v>40</v>
      </c>
    </row>
    <row r="66" spans="1:7" ht="15.75" x14ac:dyDescent="0.25">
      <c r="A66" s="52" t="s">
        <v>17</v>
      </c>
      <c r="B66" s="53" t="s">
        <v>94</v>
      </c>
      <c r="C66" s="55">
        <v>2</v>
      </c>
      <c r="D66" s="55">
        <v>2.5</v>
      </c>
      <c r="E66" s="55">
        <v>2.5</v>
      </c>
      <c r="F66" s="55">
        <v>50.7</v>
      </c>
      <c r="G66" s="55" t="s">
        <v>145</v>
      </c>
    </row>
    <row r="67" spans="1:7" ht="24.75" customHeight="1" x14ac:dyDescent="0.25">
      <c r="A67" s="52" t="s">
        <v>45</v>
      </c>
      <c r="B67" s="53" t="s">
        <v>93</v>
      </c>
      <c r="C67" s="73">
        <v>2.2999999999999998</v>
      </c>
      <c r="D67" s="73">
        <v>2.5</v>
      </c>
      <c r="E67" s="73">
        <v>2.5</v>
      </c>
      <c r="F67" s="57">
        <v>64</v>
      </c>
      <c r="G67" s="58">
        <v>61</v>
      </c>
    </row>
    <row r="68" spans="1:7" ht="15.75" x14ac:dyDescent="0.25">
      <c r="A68" s="52" t="s">
        <v>78</v>
      </c>
      <c r="B68" s="53" t="s">
        <v>90</v>
      </c>
      <c r="C68" s="79">
        <v>1.5</v>
      </c>
      <c r="D68" s="158">
        <v>2.5</v>
      </c>
      <c r="E68" s="158">
        <v>2.5</v>
      </c>
      <c r="F68" s="158">
        <v>27</v>
      </c>
      <c r="G68" s="69">
        <v>33</v>
      </c>
    </row>
    <row r="69" spans="1:7" ht="15.75" x14ac:dyDescent="0.25">
      <c r="A69" s="52" t="s">
        <v>70</v>
      </c>
      <c r="B69" s="53" t="s">
        <v>92</v>
      </c>
      <c r="C69" s="55">
        <v>2.1</v>
      </c>
      <c r="D69" s="57">
        <v>2.2000000000000002</v>
      </c>
      <c r="E69" s="57">
        <v>2.2000000000000002</v>
      </c>
      <c r="F69" s="57">
        <v>70.3</v>
      </c>
      <c r="G69" s="53">
        <v>99</v>
      </c>
    </row>
    <row r="70" spans="1:7" ht="15.75" x14ac:dyDescent="0.25">
      <c r="A70" s="54" t="s">
        <v>4</v>
      </c>
      <c r="B70" s="53" t="s">
        <v>89</v>
      </c>
      <c r="C70" s="55">
        <v>2</v>
      </c>
      <c r="D70" s="57">
        <v>2</v>
      </c>
      <c r="E70" s="57">
        <v>2</v>
      </c>
      <c r="F70" s="53">
        <v>20.9</v>
      </c>
      <c r="G70" s="53">
        <v>53.9</v>
      </c>
    </row>
    <row r="71" spans="1:7" ht="15.75" x14ac:dyDescent="0.25">
      <c r="A71" s="52" t="s">
        <v>11</v>
      </c>
      <c r="B71" s="53" t="s">
        <v>93</v>
      </c>
      <c r="C71" s="57">
        <v>2</v>
      </c>
      <c r="D71" s="57">
        <v>2</v>
      </c>
      <c r="E71" s="57">
        <v>2</v>
      </c>
      <c r="F71" s="57">
        <v>33.9</v>
      </c>
      <c r="G71" s="53"/>
    </row>
    <row r="72" spans="1:7" ht="15.75" x14ac:dyDescent="0.25">
      <c r="A72" s="52" t="s">
        <v>14</v>
      </c>
      <c r="B72" s="53" t="s">
        <v>88</v>
      </c>
      <c r="C72" s="55">
        <v>1.6</v>
      </c>
      <c r="D72" s="57">
        <v>2</v>
      </c>
      <c r="E72" s="57">
        <v>2</v>
      </c>
      <c r="F72" s="57">
        <v>47.3</v>
      </c>
      <c r="G72" s="58">
        <v>100</v>
      </c>
    </row>
    <row r="73" spans="1:7" ht="15.75" x14ac:dyDescent="0.25">
      <c r="A73" s="52" t="s">
        <v>37</v>
      </c>
      <c r="B73" s="53" t="s">
        <v>96</v>
      </c>
      <c r="C73" s="92">
        <v>1.6</v>
      </c>
      <c r="D73" s="92">
        <v>1.6</v>
      </c>
      <c r="E73" s="92">
        <v>2</v>
      </c>
      <c r="F73" s="92">
        <v>18.3</v>
      </c>
      <c r="G73" s="92">
        <v>27.1</v>
      </c>
    </row>
    <row r="74" spans="1:7" ht="15.75" x14ac:dyDescent="0.25">
      <c r="A74" s="52" t="s">
        <v>40</v>
      </c>
      <c r="B74" s="53" t="s">
        <v>93</v>
      </c>
      <c r="C74" s="55">
        <v>2</v>
      </c>
      <c r="D74" s="55">
        <v>2</v>
      </c>
      <c r="E74" s="55">
        <v>2</v>
      </c>
      <c r="F74" s="55">
        <v>18.399999999999999</v>
      </c>
      <c r="G74" s="53" t="s">
        <v>145</v>
      </c>
    </row>
    <row r="75" spans="1:7" ht="15.75" x14ac:dyDescent="0.25">
      <c r="A75" s="52" t="s">
        <v>58</v>
      </c>
      <c r="B75" s="53" t="s">
        <v>88</v>
      </c>
      <c r="C75" s="79">
        <v>1</v>
      </c>
      <c r="D75" s="158">
        <v>2</v>
      </c>
      <c r="E75" s="158">
        <v>2</v>
      </c>
      <c r="F75" s="158">
        <v>38.200000000000003</v>
      </c>
      <c r="G75" s="69">
        <v>43.6</v>
      </c>
    </row>
    <row r="76" spans="1:7" ht="15.75" x14ac:dyDescent="0.25">
      <c r="A76" s="52" t="s">
        <v>68</v>
      </c>
      <c r="B76" s="53" t="s">
        <v>94</v>
      </c>
      <c r="C76" s="65">
        <v>1</v>
      </c>
      <c r="D76" s="65">
        <v>2</v>
      </c>
      <c r="E76" s="65">
        <v>2</v>
      </c>
      <c r="F76" s="65">
        <v>47.4</v>
      </c>
      <c r="G76" s="65">
        <v>86.21</v>
      </c>
    </row>
    <row r="77" spans="1:7" ht="15.75" x14ac:dyDescent="0.25">
      <c r="A77" s="52" t="s">
        <v>73</v>
      </c>
      <c r="B77" s="53" t="s">
        <v>93</v>
      </c>
      <c r="C77" s="79">
        <v>2</v>
      </c>
      <c r="D77" s="79">
        <v>2</v>
      </c>
      <c r="E77" s="79">
        <v>2</v>
      </c>
      <c r="F77" s="79">
        <v>35</v>
      </c>
      <c r="G77" s="79">
        <v>38</v>
      </c>
    </row>
    <row r="78" spans="1:7" ht="31.5" x14ac:dyDescent="0.25">
      <c r="A78" s="52" t="s">
        <v>66</v>
      </c>
      <c r="B78" s="53" t="s">
        <v>94</v>
      </c>
      <c r="C78" s="56">
        <v>1.5</v>
      </c>
      <c r="D78" s="56">
        <v>1.8</v>
      </c>
      <c r="E78" s="56">
        <v>1.8</v>
      </c>
      <c r="F78" s="53">
        <v>30.99</v>
      </c>
      <c r="G78" s="53">
        <v>76.16</v>
      </c>
    </row>
    <row r="79" spans="1:7" ht="15.75" x14ac:dyDescent="0.25">
      <c r="A79" s="52" t="s">
        <v>34</v>
      </c>
      <c r="B79" s="53" t="s">
        <v>88</v>
      </c>
      <c r="C79" s="55">
        <v>1</v>
      </c>
      <c r="D79" s="57">
        <v>1</v>
      </c>
      <c r="E79" s="57">
        <v>1</v>
      </c>
      <c r="F79" s="57">
        <v>82.52</v>
      </c>
      <c r="G79" s="58" t="s">
        <v>145</v>
      </c>
    </row>
    <row r="80" spans="1:7" ht="15.75" x14ac:dyDescent="0.25">
      <c r="A80" s="52" t="s">
        <v>63</v>
      </c>
      <c r="B80" s="53" t="s">
        <v>90</v>
      </c>
      <c r="C80" s="53">
        <v>0.9</v>
      </c>
      <c r="D80" s="53">
        <v>1</v>
      </c>
      <c r="E80" s="53">
        <v>1</v>
      </c>
      <c r="F80" s="53" t="s">
        <v>145</v>
      </c>
      <c r="G80" s="53" t="s">
        <v>145</v>
      </c>
    </row>
    <row r="81" spans="1:7" ht="15.75" x14ac:dyDescent="0.25">
      <c r="A81" s="52" t="s">
        <v>79</v>
      </c>
      <c r="B81" s="53" t="s">
        <v>89</v>
      </c>
      <c r="C81" s="55">
        <v>0.5</v>
      </c>
      <c r="D81" s="57">
        <v>0.5</v>
      </c>
      <c r="E81" s="57">
        <v>1</v>
      </c>
      <c r="F81" s="58">
        <v>32.1</v>
      </c>
      <c r="G81" s="61" t="s">
        <v>166</v>
      </c>
    </row>
    <row r="82" spans="1:7" ht="15.75" x14ac:dyDescent="0.25">
      <c r="A82" s="52" t="s">
        <v>65</v>
      </c>
      <c r="B82" s="53" t="s">
        <v>88</v>
      </c>
      <c r="C82" s="53">
        <v>0</v>
      </c>
      <c r="D82" s="53">
        <v>2</v>
      </c>
      <c r="E82" s="53">
        <v>0.7</v>
      </c>
      <c r="F82" s="53">
        <v>54.63</v>
      </c>
      <c r="G82" s="53">
        <v>16.7</v>
      </c>
    </row>
    <row r="83" spans="1:7" ht="15.75" x14ac:dyDescent="0.25">
      <c r="A83" s="52" t="s">
        <v>21</v>
      </c>
      <c r="B83" s="53" t="s">
        <v>94</v>
      </c>
      <c r="C83" s="55">
        <v>0.25</v>
      </c>
      <c r="D83" s="55">
        <v>2</v>
      </c>
      <c r="E83" s="55">
        <v>0.25</v>
      </c>
      <c r="F83" s="55">
        <v>22.86</v>
      </c>
      <c r="G83" s="55" t="s">
        <v>145</v>
      </c>
    </row>
    <row r="84" spans="1:7" ht="15.75" x14ac:dyDescent="0.25">
      <c r="A84" s="52" t="s">
        <v>27</v>
      </c>
      <c r="B84" s="53" t="s">
        <v>90</v>
      </c>
      <c r="C84" s="55">
        <v>0.1</v>
      </c>
      <c r="D84" s="57">
        <v>0.8</v>
      </c>
      <c r="E84" s="57">
        <v>0.1</v>
      </c>
      <c r="F84" s="57">
        <v>16.899999999999999</v>
      </c>
      <c r="G84" s="58">
        <v>80</v>
      </c>
    </row>
    <row r="85" spans="1:7" ht="15.75" x14ac:dyDescent="0.25">
      <c r="A85" s="52" t="s">
        <v>6</v>
      </c>
      <c r="B85" s="53" t="s">
        <v>90</v>
      </c>
      <c r="C85" s="55">
        <v>0</v>
      </c>
      <c r="D85" s="57">
        <v>0</v>
      </c>
      <c r="E85" s="57">
        <v>0</v>
      </c>
      <c r="F85" s="57">
        <v>34.4</v>
      </c>
      <c r="G85" s="58">
        <v>18</v>
      </c>
    </row>
    <row r="86" spans="1:7" ht="15.75" x14ac:dyDescent="0.25">
      <c r="A86" s="52" t="s">
        <v>42</v>
      </c>
      <c r="B86" s="53" t="s">
        <v>92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</row>
    <row r="87" spans="1:7" ht="31.5" x14ac:dyDescent="0.25">
      <c r="A87" s="52" t="s">
        <v>84</v>
      </c>
      <c r="B87" s="53" t="s">
        <v>90</v>
      </c>
      <c r="C87" s="55">
        <v>0</v>
      </c>
      <c r="D87" s="55">
        <v>0</v>
      </c>
      <c r="E87" s="55">
        <v>0</v>
      </c>
      <c r="F87" s="55" t="s">
        <v>145</v>
      </c>
      <c r="G87" s="55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35" activePane="bottomLeft" state="frozen"/>
      <selection pane="bottomLeft" activeCell="E4" sqref="E4"/>
    </sheetView>
  </sheetViews>
  <sheetFormatPr defaultColWidth="9.140625" defaultRowHeight="15" x14ac:dyDescent="0.25"/>
  <cols>
    <col min="1" max="1" width="25.140625" style="102" customWidth="1"/>
    <col min="2" max="2" width="8.42578125" style="108" customWidth="1"/>
    <col min="3" max="3" width="14.5703125" style="102" customWidth="1"/>
    <col min="4" max="4" width="13.7109375" style="102" customWidth="1"/>
    <col min="5" max="5" width="17" style="102" customWidth="1"/>
    <col min="6" max="6" width="25.5703125" style="102" customWidth="1"/>
    <col min="7" max="7" width="15.140625" style="102" customWidth="1"/>
    <col min="8" max="16384" width="9.140625" style="102"/>
  </cols>
  <sheetData>
    <row r="1" spans="1:7" ht="76.5" customHeight="1" x14ac:dyDescent="0.25">
      <c r="A1" s="219" t="s">
        <v>167</v>
      </c>
      <c r="B1" s="219"/>
      <c r="C1" s="219"/>
      <c r="D1" s="219"/>
      <c r="E1" s="219"/>
      <c r="F1" s="219"/>
      <c r="G1" s="219"/>
    </row>
    <row r="2" spans="1:7" s="109" customFormat="1" ht="173.25" x14ac:dyDescent="0.25">
      <c r="A2" s="53" t="s">
        <v>1</v>
      </c>
      <c r="B2" s="53" t="s">
        <v>2</v>
      </c>
      <c r="C2" s="53" t="s">
        <v>134</v>
      </c>
      <c r="D2" s="53" t="s">
        <v>135</v>
      </c>
      <c r="E2" s="53" t="s">
        <v>136</v>
      </c>
      <c r="F2" s="53" t="s">
        <v>137</v>
      </c>
      <c r="G2" s="53" t="s">
        <v>138</v>
      </c>
    </row>
    <row r="3" spans="1:7" ht="15.75" x14ac:dyDescent="0.25">
      <c r="A3" s="52" t="s">
        <v>3</v>
      </c>
      <c r="B3" s="53" t="s">
        <v>88</v>
      </c>
      <c r="C3" s="53" t="s">
        <v>142</v>
      </c>
      <c r="D3" s="53" t="s">
        <v>142</v>
      </c>
      <c r="E3" s="53" t="s">
        <v>142</v>
      </c>
      <c r="F3" s="53" t="s">
        <v>142</v>
      </c>
      <c r="G3" s="53" t="s">
        <v>142</v>
      </c>
    </row>
    <row r="4" spans="1:7" ht="15.75" x14ac:dyDescent="0.25">
      <c r="A4" s="52" t="s">
        <v>5</v>
      </c>
      <c r="B4" s="53" t="s">
        <v>89</v>
      </c>
      <c r="C4" s="53" t="s">
        <v>142</v>
      </c>
      <c r="D4" s="53" t="s">
        <v>142</v>
      </c>
      <c r="E4" s="53" t="s">
        <v>142</v>
      </c>
      <c r="F4" s="53" t="s">
        <v>142</v>
      </c>
      <c r="G4" s="53" t="s">
        <v>142</v>
      </c>
    </row>
    <row r="5" spans="1:7" ht="15.75" x14ac:dyDescent="0.25">
      <c r="A5" s="52" t="s">
        <v>8</v>
      </c>
      <c r="B5" s="53" t="s">
        <v>88</v>
      </c>
      <c r="C5" s="53" t="s">
        <v>142</v>
      </c>
      <c r="D5" s="53" t="s">
        <v>142</v>
      </c>
      <c r="E5" s="53" t="s">
        <v>142</v>
      </c>
      <c r="F5" s="53" t="s">
        <v>142</v>
      </c>
      <c r="G5" s="53" t="s">
        <v>142</v>
      </c>
    </row>
    <row r="6" spans="1:7" ht="31.5" x14ac:dyDescent="0.25">
      <c r="A6" s="52" t="s">
        <v>9</v>
      </c>
      <c r="B6" s="53" t="s">
        <v>92</v>
      </c>
      <c r="C6" s="53" t="s">
        <v>142</v>
      </c>
      <c r="D6" s="53" t="s">
        <v>142</v>
      </c>
      <c r="E6" s="53" t="s">
        <v>142</v>
      </c>
      <c r="F6" s="53" t="s">
        <v>142</v>
      </c>
      <c r="G6" s="53" t="s">
        <v>142</v>
      </c>
    </row>
    <row r="7" spans="1:7" ht="15.75" x14ac:dyDescent="0.25">
      <c r="A7" s="52" t="s">
        <v>13</v>
      </c>
      <c r="B7" s="53" t="s">
        <v>93</v>
      </c>
      <c r="C7" s="79" t="s">
        <v>142</v>
      </c>
      <c r="D7" s="79" t="s">
        <v>142</v>
      </c>
      <c r="E7" s="79" t="s">
        <v>142</v>
      </c>
      <c r="F7" s="79" t="s">
        <v>142</v>
      </c>
      <c r="G7" s="79" t="s">
        <v>142</v>
      </c>
    </row>
    <row r="8" spans="1:7" ht="15.75" x14ac:dyDescent="0.25">
      <c r="A8" s="52" t="s">
        <v>15</v>
      </c>
      <c r="B8" s="53" t="s">
        <v>91</v>
      </c>
      <c r="C8" s="79" t="s">
        <v>142</v>
      </c>
      <c r="D8" s="79" t="s">
        <v>142</v>
      </c>
      <c r="E8" s="79" t="s">
        <v>142</v>
      </c>
      <c r="F8" s="79" t="s">
        <v>142</v>
      </c>
      <c r="G8" s="79" t="s">
        <v>142</v>
      </c>
    </row>
    <row r="9" spans="1:7" ht="15.75" customHeight="1" x14ac:dyDescent="0.25">
      <c r="A9" s="52" t="s">
        <v>20</v>
      </c>
      <c r="B9" s="53" t="s">
        <v>93</v>
      </c>
      <c r="C9" s="53" t="s">
        <v>142</v>
      </c>
      <c r="D9" s="53" t="s">
        <v>142</v>
      </c>
      <c r="E9" s="53" t="s">
        <v>142</v>
      </c>
      <c r="F9" s="53" t="s">
        <v>142</v>
      </c>
      <c r="G9" s="53" t="s">
        <v>142</v>
      </c>
    </row>
    <row r="10" spans="1:7" ht="15.75" x14ac:dyDescent="0.25">
      <c r="A10" s="52" t="s">
        <v>21</v>
      </c>
      <c r="B10" s="53" t="s">
        <v>94</v>
      </c>
      <c r="C10" s="53" t="s">
        <v>142</v>
      </c>
      <c r="D10" s="53" t="s">
        <v>142</v>
      </c>
      <c r="E10" s="53" t="s">
        <v>142</v>
      </c>
      <c r="F10" s="53" t="s">
        <v>142</v>
      </c>
      <c r="G10" s="53" t="s">
        <v>142</v>
      </c>
    </row>
    <row r="11" spans="1:7" ht="31.5" x14ac:dyDescent="0.25">
      <c r="A11" s="52" t="s">
        <v>23</v>
      </c>
      <c r="B11" s="53" t="s">
        <v>94</v>
      </c>
      <c r="C11" s="55" t="s">
        <v>142</v>
      </c>
      <c r="D11" s="55" t="s">
        <v>142</v>
      </c>
      <c r="E11" s="55" t="s">
        <v>142</v>
      </c>
      <c r="F11" s="55" t="s">
        <v>142</v>
      </c>
      <c r="G11" s="55" t="s">
        <v>142</v>
      </c>
    </row>
    <row r="12" spans="1:7" ht="18.75" customHeight="1" x14ac:dyDescent="0.25">
      <c r="A12" s="52" t="s">
        <v>24</v>
      </c>
      <c r="B12" s="53" t="s">
        <v>91</v>
      </c>
      <c r="C12" s="55" t="s">
        <v>142</v>
      </c>
      <c r="D12" s="55" t="s">
        <v>142</v>
      </c>
      <c r="E12" s="55" t="s">
        <v>142</v>
      </c>
      <c r="F12" s="159">
        <v>40.6</v>
      </c>
      <c r="G12" s="55">
        <v>80</v>
      </c>
    </row>
    <row r="13" spans="1:7" ht="15.75" x14ac:dyDescent="0.25">
      <c r="A13" s="52" t="s">
        <v>25</v>
      </c>
      <c r="B13" s="53" t="s">
        <v>88</v>
      </c>
      <c r="C13" s="53" t="s">
        <v>142</v>
      </c>
      <c r="D13" s="53" t="s">
        <v>142</v>
      </c>
      <c r="E13" s="53" t="s">
        <v>142</v>
      </c>
      <c r="F13" s="53" t="s">
        <v>142</v>
      </c>
      <c r="G13" s="53" t="s">
        <v>142</v>
      </c>
    </row>
    <row r="14" spans="1:7" ht="15.75" x14ac:dyDescent="0.25">
      <c r="A14" s="52" t="s">
        <v>26</v>
      </c>
      <c r="B14" s="53" t="s">
        <v>93</v>
      </c>
      <c r="C14" s="53" t="s">
        <v>142</v>
      </c>
      <c r="D14" s="53" t="s">
        <v>142</v>
      </c>
      <c r="E14" s="53" t="s">
        <v>142</v>
      </c>
      <c r="F14" s="53" t="s">
        <v>142</v>
      </c>
      <c r="G14" s="53" t="s">
        <v>142</v>
      </c>
    </row>
    <row r="15" spans="1:7" ht="31.5" x14ac:dyDescent="0.25">
      <c r="A15" s="52" t="s">
        <v>28</v>
      </c>
      <c r="B15" s="53" t="s">
        <v>94</v>
      </c>
      <c r="C15" s="55" t="s">
        <v>142</v>
      </c>
      <c r="D15" s="57" t="s">
        <v>142</v>
      </c>
      <c r="E15" s="57" t="s">
        <v>142</v>
      </c>
      <c r="F15" s="57" t="s">
        <v>142</v>
      </c>
      <c r="G15" s="58" t="s">
        <v>142</v>
      </c>
    </row>
    <row r="16" spans="1:7" ht="15.75" x14ac:dyDescent="0.25">
      <c r="A16" s="52" t="s">
        <v>30</v>
      </c>
      <c r="B16" s="53" t="s">
        <v>89</v>
      </c>
      <c r="C16" s="53" t="s">
        <v>142</v>
      </c>
      <c r="D16" s="53" t="s">
        <v>142</v>
      </c>
      <c r="E16" s="53" t="s">
        <v>142</v>
      </c>
      <c r="F16" s="53" t="s">
        <v>142</v>
      </c>
      <c r="G16" s="53" t="s">
        <v>142</v>
      </c>
    </row>
    <row r="17" spans="1:7" ht="15.75" x14ac:dyDescent="0.25">
      <c r="A17" s="52" t="s">
        <v>35</v>
      </c>
      <c r="B17" s="53" t="s">
        <v>89</v>
      </c>
      <c r="C17" s="72" t="s">
        <v>142</v>
      </c>
      <c r="D17" s="72" t="s">
        <v>142</v>
      </c>
      <c r="E17" s="72" t="s">
        <v>142</v>
      </c>
      <c r="F17" s="72" t="s">
        <v>142</v>
      </c>
      <c r="G17" s="72" t="s">
        <v>142</v>
      </c>
    </row>
    <row r="18" spans="1:7" ht="15.75" x14ac:dyDescent="0.25">
      <c r="A18" s="52" t="s">
        <v>36</v>
      </c>
      <c r="B18" s="53" t="s">
        <v>95</v>
      </c>
      <c r="C18" s="72" t="s">
        <v>142</v>
      </c>
      <c r="D18" s="72" t="s">
        <v>142</v>
      </c>
      <c r="E18" s="72" t="s">
        <v>142</v>
      </c>
      <c r="F18" s="72" t="s">
        <v>142</v>
      </c>
      <c r="G18" s="72" t="s">
        <v>142</v>
      </c>
    </row>
    <row r="19" spans="1:7" ht="15.75" x14ac:dyDescent="0.25">
      <c r="A19" s="52" t="s">
        <v>38</v>
      </c>
      <c r="B19" s="53" t="s">
        <v>93</v>
      </c>
      <c r="C19" s="53" t="s">
        <v>142</v>
      </c>
      <c r="D19" s="53" t="s">
        <v>142</v>
      </c>
      <c r="E19" s="53" t="s">
        <v>142</v>
      </c>
      <c r="F19" s="53" t="s">
        <v>142</v>
      </c>
      <c r="G19" s="53" t="s">
        <v>142</v>
      </c>
    </row>
    <row r="20" spans="1:7" ht="15.75" x14ac:dyDescent="0.25">
      <c r="A20" s="52" t="s">
        <v>39</v>
      </c>
      <c r="B20" s="53" t="s">
        <v>91</v>
      </c>
      <c r="C20" s="53" t="s">
        <v>142</v>
      </c>
      <c r="D20" s="53" t="s">
        <v>142</v>
      </c>
      <c r="E20" s="53" t="s">
        <v>142</v>
      </c>
      <c r="F20" s="53" t="s">
        <v>142</v>
      </c>
      <c r="G20" s="53" t="s">
        <v>142</v>
      </c>
    </row>
    <row r="21" spans="1:7" ht="15.75" x14ac:dyDescent="0.25">
      <c r="A21" s="52" t="s">
        <v>41</v>
      </c>
      <c r="B21" s="53" t="s">
        <v>90</v>
      </c>
      <c r="C21" s="53" t="s">
        <v>142</v>
      </c>
      <c r="D21" s="53" t="s">
        <v>142</v>
      </c>
      <c r="E21" s="53" t="s">
        <v>142</v>
      </c>
      <c r="F21" s="53" t="s">
        <v>142</v>
      </c>
      <c r="G21" s="53" t="s">
        <v>142</v>
      </c>
    </row>
    <row r="22" spans="1:7" ht="15.75" x14ac:dyDescent="0.25">
      <c r="A22" s="52" t="s">
        <v>43</v>
      </c>
      <c r="B22" s="53" t="s">
        <v>92</v>
      </c>
      <c r="C22" s="152" t="s">
        <v>142</v>
      </c>
      <c r="D22" s="152" t="s">
        <v>142</v>
      </c>
      <c r="E22" s="152" t="s">
        <v>142</v>
      </c>
      <c r="F22" s="152" t="s">
        <v>142</v>
      </c>
      <c r="G22" s="152" t="s">
        <v>142</v>
      </c>
    </row>
    <row r="23" spans="1:7" ht="33.75" customHeight="1" x14ac:dyDescent="0.25">
      <c r="A23" s="52" t="s">
        <v>49</v>
      </c>
      <c r="B23" s="53" t="s">
        <v>91</v>
      </c>
      <c r="C23" s="56" t="s">
        <v>142</v>
      </c>
      <c r="D23" s="74" t="s">
        <v>142</v>
      </c>
      <c r="E23" s="53" t="s">
        <v>142</v>
      </c>
      <c r="F23" s="53" t="s">
        <v>142</v>
      </c>
      <c r="G23" s="53" t="s">
        <v>142</v>
      </c>
    </row>
    <row r="24" spans="1:7" ht="15.75" x14ac:dyDescent="0.25">
      <c r="A24" s="52" t="s">
        <v>53</v>
      </c>
      <c r="B24" s="53" t="s">
        <v>93</v>
      </c>
      <c r="C24" s="53" t="s">
        <v>142</v>
      </c>
      <c r="D24" s="53" t="s">
        <v>142</v>
      </c>
      <c r="E24" s="53" t="s">
        <v>142</v>
      </c>
      <c r="F24" s="57">
        <v>48</v>
      </c>
      <c r="G24" s="58">
        <v>57</v>
      </c>
    </row>
    <row r="25" spans="1:7" ht="15.75" x14ac:dyDescent="0.25">
      <c r="A25" s="52" t="s">
        <v>54</v>
      </c>
      <c r="B25" s="53" t="s">
        <v>92</v>
      </c>
      <c r="C25" s="53" t="s">
        <v>142</v>
      </c>
      <c r="D25" s="53" t="s">
        <v>142</v>
      </c>
      <c r="E25" s="53" t="s">
        <v>142</v>
      </c>
      <c r="F25" s="53" t="s">
        <v>142</v>
      </c>
      <c r="G25" s="53" t="s">
        <v>142</v>
      </c>
    </row>
    <row r="26" spans="1:7" ht="15.75" x14ac:dyDescent="0.25">
      <c r="A26" s="52" t="s">
        <v>55</v>
      </c>
      <c r="B26" s="53" t="s">
        <v>92</v>
      </c>
      <c r="C26" s="53" t="s">
        <v>142</v>
      </c>
      <c r="D26" s="53" t="s">
        <v>142</v>
      </c>
      <c r="E26" s="53" t="s">
        <v>142</v>
      </c>
      <c r="F26" s="53" t="s">
        <v>142</v>
      </c>
      <c r="G26" s="53" t="s">
        <v>142</v>
      </c>
    </row>
    <row r="27" spans="1:7" ht="15.75" x14ac:dyDescent="0.25">
      <c r="A27" s="52" t="s">
        <v>57</v>
      </c>
      <c r="B27" s="53" t="s">
        <v>91</v>
      </c>
      <c r="C27" s="157" t="s">
        <v>142</v>
      </c>
      <c r="D27" s="157" t="s">
        <v>142</v>
      </c>
      <c r="E27" s="157" t="s">
        <v>142</v>
      </c>
      <c r="F27" s="157" t="s">
        <v>142</v>
      </c>
      <c r="G27" s="53" t="s">
        <v>142</v>
      </c>
    </row>
    <row r="28" spans="1:7" ht="15.75" x14ac:dyDescent="0.25">
      <c r="A28" s="52" t="s">
        <v>59</v>
      </c>
      <c r="B28" s="53" t="s">
        <v>93</v>
      </c>
      <c r="C28" s="55" t="s">
        <v>142</v>
      </c>
      <c r="D28" s="55" t="s">
        <v>142</v>
      </c>
      <c r="E28" s="55" t="s">
        <v>142</v>
      </c>
      <c r="F28" s="55" t="s">
        <v>142</v>
      </c>
      <c r="G28" s="53" t="s">
        <v>142</v>
      </c>
    </row>
    <row r="29" spans="1:7" ht="15.75" x14ac:dyDescent="0.25">
      <c r="A29" s="52" t="s">
        <v>63</v>
      </c>
      <c r="B29" s="53" t="s">
        <v>90</v>
      </c>
      <c r="C29" s="53" t="s">
        <v>142</v>
      </c>
      <c r="D29" s="53" t="s">
        <v>142</v>
      </c>
      <c r="E29" s="53" t="s">
        <v>142</v>
      </c>
      <c r="F29" s="53" t="s">
        <v>142</v>
      </c>
      <c r="G29" s="53" t="s">
        <v>142</v>
      </c>
    </row>
    <row r="30" spans="1:7" ht="15.75" x14ac:dyDescent="0.25">
      <c r="A30" s="52" t="s">
        <v>69</v>
      </c>
      <c r="B30" s="53" t="s">
        <v>93</v>
      </c>
      <c r="C30" s="53" t="s">
        <v>142</v>
      </c>
      <c r="D30" s="53" t="s">
        <v>142</v>
      </c>
      <c r="E30" s="53" t="s">
        <v>142</v>
      </c>
      <c r="F30" s="53" t="s">
        <v>142</v>
      </c>
      <c r="G30" s="53" t="s">
        <v>158</v>
      </c>
    </row>
    <row r="31" spans="1:7" ht="15.75" x14ac:dyDescent="0.25">
      <c r="A31" s="52" t="s">
        <v>74</v>
      </c>
      <c r="B31" s="53" t="s">
        <v>89</v>
      </c>
      <c r="C31" s="72" t="s">
        <v>142</v>
      </c>
      <c r="D31" s="72" t="s">
        <v>142</v>
      </c>
      <c r="E31" s="72" t="s">
        <v>142</v>
      </c>
      <c r="F31" s="72" t="s">
        <v>142</v>
      </c>
      <c r="G31" s="72" t="s">
        <v>142</v>
      </c>
    </row>
    <row r="32" spans="1:7" ht="15.75" x14ac:dyDescent="0.25">
      <c r="A32" s="52" t="s">
        <v>81</v>
      </c>
      <c r="B32" s="53" t="s">
        <v>96</v>
      </c>
      <c r="C32" s="55" t="s">
        <v>142</v>
      </c>
      <c r="D32" s="55" t="s">
        <v>142</v>
      </c>
      <c r="E32" s="53" t="s">
        <v>142</v>
      </c>
      <c r="F32" s="53" t="s">
        <v>142</v>
      </c>
      <c r="G32" s="53" t="s">
        <v>142</v>
      </c>
    </row>
    <row r="33" spans="1:7" ht="15.75" x14ac:dyDescent="0.25">
      <c r="A33" s="52" t="s">
        <v>82</v>
      </c>
      <c r="B33" s="53" t="s">
        <v>94</v>
      </c>
      <c r="C33" s="53" t="s">
        <v>142</v>
      </c>
      <c r="D33" s="53" t="s">
        <v>142</v>
      </c>
      <c r="E33" s="55" t="s">
        <v>142</v>
      </c>
      <c r="F33" s="55" t="s">
        <v>142</v>
      </c>
      <c r="G33" s="53" t="s">
        <v>142</v>
      </c>
    </row>
    <row r="34" spans="1:7" ht="31.5" x14ac:dyDescent="0.25">
      <c r="A34" s="52" t="s">
        <v>85</v>
      </c>
      <c r="B34" s="53" t="s">
        <v>90</v>
      </c>
      <c r="C34" s="53" t="s">
        <v>142</v>
      </c>
      <c r="D34" s="53" t="s">
        <v>142</v>
      </c>
      <c r="E34" s="53" t="s">
        <v>142</v>
      </c>
      <c r="F34" s="53" t="s">
        <v>142</v>
      </c>
      <c r="G34" s="53" t="s">
        <v>142</v>
      </c>
    </row>
    <row r="35" spans="1:7" ht="31.5" x14ac:dyDescent="0.25">
      <c r="A35" s="52" t="s">
        <v>86</v>
      </c>
      <c r="B35" s="53" t="s">
        <v>96</v>
      </c>
      <c r="C35" s="70" t="s">
        <v>142</v>
      </c>
      <c r="D35" s="70" t="s">
        <v>142</v>
      </c>
      <c r="E35" s="53" t="s">
        <v>142</v>
      </c>
      <c r="F35" s="53" t="s">
        <v>142</v>
      </c>
      <c r="G35" s="53" t="s">
        <v>142</v>
      </c>
    </row>
    <row r="36" spans="1:7" ht="15.75" x14ac:dyDescent="0.25">
      <c r="A36" s="52" t="s">
        <v>87</v>
      </c>
      <c r="B36" s="53" t="s">
        <v>93</v>
      </c>
      <c r="C36" s="55" t="s">
        <v>142</v>
      </c>
      <c r="D36" s="55" t="s">
        <v>142</v>
      </c>
      <c r="E36" s="53" t="s">
        <v>142</v>
      </c>
      <c r="F36" s="53" t="s">
        <v>142</v>
      </c>
      <c r="G36" s="53" t="s">
        <v>142</v>
      </c>
    </row>
    <row r="37" spans="1:7" ht="31.5" x14ac:dyDescent="0.25">
      <c r="A37" s="52" t="s">
        <v>47</v>
      </c>
      <c r="B37" s="53" t="s">
        <v>91</v>
      </c>
      <c r="C37" s="53">
        <v>0</v>
      </c>
      <c r="D37" s="92">
        <v>5</v>
      </c>
      <c r="E37" s="92">
        <v>36</v>
      </c>
      <c r="F37" s="155">
        <f>8+27+29/3</f>
        <v>44.666666666666664</v>
      </c>
      <c r="G37" s="89">
        <v>50</v>
      </c>
    </row>
    <row r="38" spans="1:7" ht="15.75" x14ac:dyDescent="0.25">
      <c r="A38" s="52" t="s">
        <v>46</v>
      </c>
      <c r="B38" s="53" t="s">
        <v>91</v>
      </c>
      <c r="C38" s="59">
        <v>16</v>
      </c>
      <c r="D38" s="59">
        <v>16</v>
      </c>
      <c r="E38" s="59">
        <v>16</v>
      </c>
      <c r="F38" s="60">
        <f>(49.1+43.7+48)/3</f>
        <v>46.933333333333337</v>
      </c>
      <c r="G38" s="61">
        <v>66.7</v>
      </c>
    </row>
    <row r="39" spans="1:7" ht="15.75" x14ac:dyDescent="0.25">
      <c r="A39" s="52" t="s">
        <v>44</v>
      </c>
      <c r="B39" s="53" t="s">
        <v>93</v>
      </c>
      <c r="C39" s="55">
        <v>8</v>
      </c>
      <c r="D39" s="57">
        <v>9</v>
      </c>
      <c r="E39" s="57">
        <v>14</v>
      </c>
      <c r="F39" s="153">
        <v>53.246666666666698</v>
      </c>
      <c r="G39" s="154">
        <v>70.218000000000004</v>
      </c>
    </row>
    <row r="40" spans="1:7" ht="15.75" x14ac:dyDescent="0.25">
      <c r="A40" s="52" t="s">
        <v>62</v>
      </c>
      <c r="B40" s="53" t="s">
        <v>92</v>
      </c>
      <c r="C40" s="53">
        <v>3.4</v>
      </c>
      <c r="D40" s="53">
        <v>6.5</v>
      </c>
      <c r="E40" s="53">
        <v>11.8</v>
      </c>
      <c r="F40" s="53">
        <v>18.2</v>
      </c>
      <c r="G40" s="53">
        <v>36.4</v>
      </c>
    </row>
    <row r="41" spans="1:7" ht="15.75" x14ac:dyDescent="0.25">
      <c r="A41" s="52" t="s">
        <v>64</v>
      </c>
      <c r="B41" s="53" t="s">
        <v>96</v>
      </c>
      <c r="C41" s="53">
        <v>11.5</v>
      </c>
      <c r="D41" s="53">
        <v>11.5</v>
      </c>
      <c r="E41" s="53">
        <v>11.5</v>
      </c>
      <c r="F41" s="53">
        <v>42.6</v>
      </c>
      <c r="G41" s="53">
        <v>56</v>
      </c>
    </row>
    <row r="42" spans="1:7" ht="15.75" x14ac:dyDescent="0.25">
      <c r="A42" s="52" t="s">
        <v>50</v>
      </c>
      <c r="B42" s="53" t="s">
        <v>89</v>
      </c>
      <c r="C42" s="55">
        <v>8.1199999999999992</v>
      </c>
      <c r="D42" s="55">
        <v>10.1</v>
      </c>
      <c r="E42" s="55">
        <v>10.1</v>
      </c>
      <c r="F42" s="55">
        <v>39</v>
      </c>
      <c r="G42" s="58" t="s">
        <v>145</v>
      </c>
    </row>
    <row r="43" spans="1:7" ht="15.75" x14ac:dyDescent="0.25">
      <c r="A43" s="52" t="s">
        <v>76</v>
      </c>
      <c r="B43" s="53" t="s">
        <v>92</v>
      </c>
      <c r="C43" s="55">
        <v>10</v>
      </c>
      <c r="D43" s="55">
        <v>10</v>
      </c>
      <c r="E43" s="55">
        <v>10</v>
      </c>
      <c r="F43" s="53">
        <v>55.8</v>
      </c>
      <c r="G43" s="53">
        <v>66.900000000000006</v>
      </c>
    </row>
    <row r="44" spans="1:7" ht="15.75" x14ac:dyDescent="0.25">
      <c r="A44" s="52" t="s">
        <v>45</v>
      </c>
      <c r="B44" s="53" t="s">
        <v>93</v>
      </c>
      <c r="C44" s="73">
        <v>9</v>
      </c>
      <c r="D44" s="82">
        <v>9</v>
      </c>
      <c r="E44" s="73">
        <v>9.73</v>
      </c>
      <c r="F44" s="57">
        <v>64</v>
      </c>
      <c r="G44" s="58">
        <v>61</v>
      </c>
    </row>
    <row r="45" spans="1:7" ht="15.75" x14ac:dyDescent="0.25">
      <c r="A45" s="52" t="s">
        <v>60</v>
      </c>
      <c r="B45" s="53" t="s">
        <v>92</v>
      </c>
      <c r="C45" s="56">
        <v>8</v>
      </c>
      <c r="D45" s="56">
        <v>9</v>
      </c>
      <c r="E45" s="56">
        <v>9.3000000000000007</v>
      </c>
      <c r="F45" s="56">
        <v>61.5</v>
      </c>
      <c r="G45" s="53">
        <v>40.200000000000003</v>
      </c>
    </row>
    <row r="46" spans="1:7" ht="47.25" x14ac:dyDescent="0.25">
      <c r="A46" s="52" t="s">
        <v>80</v>
      </c>
      <c r="B46" s="53" t="s">
        <v>96</v>
      </c>
      <c r="C46" s="66">
        <v>5.4</v>
      </c>
      <c r="D46" s="67">
        <v>7.3</v>
      </c>
      <c r="E46" s="67">
        <v>9.1999999999999993</v>
      </c>
      <c r="F46" s="68" t="s">
        <v>145</v>
      </c>
      <c r="G46" s="68" t="s">
        <v>145</v>
      </c>
    </row>
    <row r="47" spans="1:7" ht="15.75" x14ac:dyDescent="0.25">
      <c r="A47" s="52" t="s">
        <v>34</v>
      </c>
      <c r="B47" s="53" t="s">
        <v>88</v>
      </c>
      <c r="C47" s="55">
        <v>3</v>
      </c>
      <c r="D47" s="57">
        <v>6</v>
      </c>
      <c r="E47" s="57">
        <v>9</v>
      </c>
      <c r="F47" s="57">
        <v>82.52</v>
      </c>
      <c r="G47" s="58" t="s">
        <v>145</v>
      </c>
    </row>
    <row r="48" spans="1:7" ht="15.75" x14ac:dyDescent="0.25">
      <c r="A48" s="52" t="s">
        <v>40</v>
      </c>
      <c r="B48" s="53" t="s">
        <v>93</v>
      </c>
      <c r="C48" s="55">
        <v>8</v>
      </c>
      <c r="D48" s="55">
        <v>9</v>
      </c>
      <c r="E48" s="55">
        <v>9</v>
      </c>
      <c r="F48" s="55">
        <v>18.399999999999999</v>
      </c>
      <c r="G48" s="53" t="s">
        <v>145</v>
      </c>
    </row>
    <row r="49" spans="1:7" ht="15.75" x14ac:dyDescent="0.25">
      <c r="A49" s="52" t="s">
        <v>48</v>
      </c>
      <c r="B49" s="53" t="s">
        <v>92</v>
      </c>
      <c r="C49" s="57">
        <v>8.5</v>
      </c>
      <c r="D49" s="55">
        <v>9</v>
      </c>
      <c r="E49" s="61">
        <v>9</v>
      </c>
      <c r="F49" s="61">
        <v>31.4</v>
      </c>
      <c r="G49" s="61">
        <v>40</v>
      </c>
    </row>
    <row r="50" spans="1:7" ht="15.75" x14ac:dyDescent="0.25">
      <c r="A50" s="52" t="s">
        <v>51</v>
      </c>
      <c r="B50" s="53" t="s">
        <v>89</v>
      </c>
      <c r="C50" s="61">
        <v>8</v>
      </c>
      <c r="D50" s="61">
        <v>9</v>
      </c>
      <c r="E50" s="62">
        <v>9</v>
      </c>
      <c r="F50" s="53" t="s">
        <v>150</v>
      </c>
      <c r="G50" s="53">
        <v>65.8</v>
      </c>
    </row>
    <row r="51" spans="1:7" ht="15.75" x14ac:dyDescent="0.25">
      <c r="A51" s="52" t="s">
        <v>78</v>
      </c>
      <c r="B51" s="53" t="s">
        <v>90</v>
      </c>
      <c r="C51" s="79">
        <v>8</v>
      </c>
      <c r="D51" s="158">
        <v>9</v>
      </c>
      <c r="E51" s="158">
        <v>9</v>
      </c>
      <c r="F51" s="158">
        <v>27</v>
      </c>
      <c r="G51" s="69">
        <v>33</v>
      </c>
    </row>
    <row r="52" spans="1:7" ht="15.75" x14ac:dyDescent="0.25">
      <c r="A52" s="52" t="s">
        <v>7</v>
      </c>
      <c r="B52" s="53" t="s">
        <v>91</v>
      </c>
      <c r="C52" s="55">
        <v>8</v>
      </c>
      <c r="D52" s="55">
        <v>8.5</v>
      </c>
      <c r="E52" s="55">
        <v>8.6999999999999993</v>
      </c>
      <c r="F52" s="55">
        <v>58.3</v>
      </c>
      <c r="G52" s="55">
        <v>100</v>
      </c>
    </row>
    <row r="53" spans="1:7" ht="15.75" x14ac:dyDescent="0.25">
      <c r="A53" s="52" t="s">
        <v>31</v>
      </c>
      <c r="B53" s="53" t="s">
        <v>92</v>
      </c>
      <c r="C53" s="53">
        <v>3.9</v>
      </c>
      <c r="D53" s="53">
        <v>5.5</v>
      </c>
      <c r="E53" s="53">
        <v>8.5</v>
      </c>
      <c r="F53" s="92">
        <v>27.5</v>
      </c>
      <c r="G53" s="92">
        <v>60</v>
      </c>
    </row>
    <row r="54" spans="1:7" ht="15.75" x14ac:dyDescent="0.25">
      <c r="A54" s="52" t="s">
        <v>10</v>
      </c>
      <c r="B54" s="53" t="s">
        <v>93</v>
      </c>
      <c r="C54" s="53">
        <v>4</v>
      </c>
      <c r="D54" s="92">
        <v>7</v>
      </c>
      <c r="E54" s="92">
        <v>8.1</v>
      </c>
      <c r="F54" s="92">
        <v>58.6</v>
      </c>
      <c r="G54" s="89">
        <v>60</v>
      </c>
    </row>
    <row r="55" spans="1:7" ht="15.75" x14ac:dyDescent="0.25">
      <c r="A55" s="52" t="s">
        <v>11</v>
      </c>
      <c r="B55" s="53" t="s">
        <v>93</v>
      </c>
      <c r="C55" s="57">
        <v>7.8</v>
      </c>
      <c r="D55" s="57">
        <v>8</v>
      </c>
      <c r="E55" s="57">
        <v>8</v>
      </c>
      <c r="F55" s="57">
        <v>33.9</v>
      </c>
      <c r="G55" s="53" t="s">
        <v>145</v>
      </c>
    </row>
    <row r="56" spans="1:7" ht="15.75" x14ac:dyDescent="0.25">
      <c r="A56" s="52" t="s">
        <v>22</v>
      </c>
      <c r="B56" s="53" t="s">
        <v>89</v>
      </c>
      <c r="C56" s="53">
        <v>6.5</v>
      </c>
      <c r="D56" s="53">
        <v>8</v>
      </c>
      <c r="E56" s="53">
        <v>8</v>
      </c>
      <c r="F56" s="53" t="s">
        <v>145</v>
      </c>
      <c r="G56" s="53" t="s">
        <v>145</v>
      </c>
    </row>
    <row r="57" spans="1:7" ht="15.75" x14ac:dyDescent="0.25">
      <c r="A57" s="52" t="s">
        <v>29</v>
      </c>
      <c r="B57" s="53" t="s">
        <v>91</v>
      </c>
      <c r="C57" s="53">
        <v>62.5</v>
      </c>
      <c r="D57" s="53">
        <v>8</v>
      </c>
      <c r="E57" s="53">
        <v>8</v>
      </c>
      <c r="F57" s="150" t="s">
        <v>141</v>
      </c>
      <c r="G57" s="150" t="s">
        <v>141</v>
      </c>
    </row>
    <row r="58" spans="1:7" ht="15.75" x14ac:dyDescent="0.25">
      <c r="A58" s="52" t="s">
        <v>52</v>
      </c>
      <c r="B58" s="53" t="s">
        <v>92</v>
      </c>
      <c r="C58" s="70">
        <v>3.6</v>
      </c>
      <c r="D58" s="70">
        <v>1.6</v>
      </c>
      <c r="E58" s="70">
        <v>7.7</v>
      </c>
      <c r="F58" s="53">
        <v>51.17</v>
      </c>
      <c r="G58" s="53">
        <v>50</v>
      </c>
    </row>
    <row r="59" spans="1:7" ht="15.75" x14ac:dyDescent="0.25">
      <c r="A59" s="52" t="s">
        <v>75</v>
      </c>
      <c r="B59" s="53" t="s">
        <v>96</v>
      </c>
      <c r="C59" s="57">
        <v>3.6</v>
      </c>
      <c r="D59" s="57">
        <v>8.4</v>
      </c>
      <c r="E59" s="57">
        <v>7.7</v>
      </c>
      <c r="F59" s="57">
        <v>60</v>
      </c>
      <c r="G59" s="58">
        <v>50</v>
      </c>
    </row>
    <row r="60" spans="1:7" ht="15.75" x14ac:dyDescent="0.25">
      <c r="A60" s="52" t="s">
        <v>16</v>
      </c>
      <c r="B60" s="53" t="s">
        <v>93</v>
      </c>
      <c r="C60" s="55">
        <v>6.5</v>
      </c>
      <c r="D60" s="57">
        <v>7.5</v>
      </c>
      <c r="E60" s="57">
        <v>7.5</v>
      </c>
      <c r="F60" s="55">
        <v>79.7</v>
      </c>
      <c r="G60" s="55">
        <v>90.5</v>
      </c>
    </row>
    <row r="61" spans="1:7" ht="15.75" x14ac:dyDescent="0.25">
      <c r="A61" s="52" t="s">
        <v>17</v>
      </c>
      <c r="B61" s="53" t="s">
        <v>94</v>
      </c>
      <c r="C61" s="55">
        <v>5</v>
      </c>
      <c r="D61" s="55">
        <v>7</v>
      </c>
      <c r="E61" s="55">
        <v>7</v>
      </c>
      <c r="F61" s="55">
        <v>50.7</v>
      </c>
      <c r="G61" s="121" t="s">
        <v>145</v>
      </c>
    </row>
    <row r="62" spans="1:7" ht="15.75" x14ac:dyDescent="0.25">
      <c r="A62" s="52" t="s">
        <v>33</v>
      </c>
      <c r="B62" s="53" t="s">
        <v>93</v>
      </c>
      <c r="C62" s="55">
        <v>7</v>
      </c>
      <c r="D62" s="55">
        <v>7</v>
      </c>
      <c r="E62" s="55">
        <v>7</v>
      </c>
      <c r="F62" s="55">
        <v>43</v>
      </c>
      <c r="G62" s="55">
        <v>91.1</v>
      </c>
    </row>
    <row r="63" spans="1:7" ht="15.75" x14ac:dyDescent="0.25">
      <c r="A63" s="52" t="s">
        <v>70</v>
      </c>
      <c r="B63" s="53" t="s">
        <v>92</v>
      </c>
      <c r="C63" s="55">
        <v>6</v>
      </c>
      <c r="D63" s="57">
        <v>7</v>
      </c>
      <c r="E63" s="57">
        <v>7</v>
      </c>
      <c r="F63" s="57">
        <v>70.3</v>
      </c>
      <c r="G63" s="53">
        <v>99</v>
      </c>
    </row>
    <row r="64" spans="1:7" ht="15.75" x14ac:dyDescent="0.25">
      <c r="A64" s="52" t="s">
        <v>72</v>
      </c>
      <c r="B64" s="53" t="s">
        <v>89</v>
      </c>
      <c r="C64" s="55">
        <v>2</v>
      </c>
      <c r="D64" s="57">
        <v>7</v>
      </c>
      <c r="E64" s="57">
        <v>7</v>
      </c>
      <c r="F64" s="57">
        <v>35</v>
      </c>
      <c r="G64" s="58">
        <v>50</v>
      </c>
    </row>
    <row r="65" spans="1:7" ht="15.75" x14ac:dyDescent="0.25">
      <c r="A65" s="52" t="s">
        <v>73</v>
      </c>
      <c r="B65" s="53" t="s">
        <v>93</v>
      </c>
      <c r="C65" s="79">
        <v>5</v>
      </c>
      <c r="D65" s="158">
        <v>7</v>
      </c>
      <c r="E65" s="158">
        <v>7</v>
      </c>
      <c r="F65" s="158">
        <v>33</v>
      </c>
      <c r="G65" s="69">
        <v>36</v>
      </c>
    </row>
    <row r="66" spans="1:7" ht="15.75" x14ac:dyDescent="0.25">
      <c r="A66" s="52" t="s">
        <v>56</v>
      </c>
      <c r="B66" s="53" t="s">
        <v>90</v>
      </c>
      <c r="C66" s="57">
        <v>3</v>
      </c>
      <c r="D66" s="57">
        <v>6</v>
      </c>
      <c r="E66" s="58">
        <v>6.1</v>
      </c>
      <c r="F66" s="156">
        <v>33.299999999999997</v>
      </c>
      <c r="G66" s="53">
        <v>100</v>
      </c>
    </row>
    <row r="67" spans="1:7" ht="24.75" customHeight="1" x14ac:dyDescent="0.25">
      <c r="A67" s="52" t="s">
        <v>58</v>
      </c>
      <c r="B67" s="53" t="s">
        <v>88</v>
      </c>
      <c r="C67" s="79">
        <v>2</v>
      </c>
      <c r="D67" s="158">
        <v>6</v>
      </c>
      <c r="E67" s="158">
        <v>6</v>
      </c>
      <c r="F67" s="158">
        <v>38.200000000000003</v>
      </c>
      <c r="G67" s="69">
        <v>43.6</v>
      </c>
    </row>
    <row r="68" spans="1:7" ht="15.75" x14ac:dyDescent="0.25">
      <c r="A68" s="52" t="s">
        <v>77</v>
      </c>
      <c r="B68" s="53" t="s">
        <v>92</v>
      </c>
      <c r="C68" s="56">
        <v>4</v>
      </c>
      <c r="D68" s="56">
        <v>6</v>
      </c>
      <c r="E68" s="56">
        <v>6</v>
      </c>
      <c r="F68" s="56" t="s">
        <v>145</v>
      </c>
      <c r="G68" s="56" t="s">
        <v>145</v>
      </c>
    </row>
    <row r="69" spans="1:7" ht="15.75" x14ac:dyDescent="0.25">
      <c r="A69" s="52" t="s">
        <v>79</v>
      </c>
      <c r="B69" s="53" t="s">
        <v>89</v>
      </c>
      <c r="C69" s="55">
        <v>4</v>
      </c>
      <c r="D69" s="57">
        <v>5</v>
      </c>
      <c r="E69" s="57">
        <v>5.2</v>
      </c>
      <c r="F69" s="56" t="s">
        <v>145</v>
      </c>
      <c r="G69" s="56" t="s">
        <v>145</v>
      </c>
    </row>
    <row r="70" spans="1:7" ht="15.75" x14ac:dyDescent="0.25">
      <c r="A70" s="52" t="s">
        <v>37</v>
      </c>
      <c r="B70" s="53" t="s">
        <v>96</v>
      </c>
      <c r="C70" s="92">
        <v>3</v>
      </c>
      <c r="D70" s="92">
        <v>3</v>
      </c>
      <c r="E70" s="92">
        <v>5</v>
      </c>
      <c r="F70" s="92">
        <v>18.3</v>
      </c>
      <c r="G70" s="92">
        <v>27.1</v>
      </c>
    </row>
    <row r="71" spans="1:7" ht="15.75" x14ac:dyDescent="0.25">
      <c r="A71" s="52" t="s">
        <v>68</v>
      </c>
      <c r="B71" s="53" t="s">
        <v>94</v>
      </c>
      <c r="C71" s="65">
        <v>1</v>
      </c>
      <c r="D71" s="65">
        <v>5</v>
      </c>
      <c r="E71" s="65">
        <v>5</v>
      </c>
      <c r="F71" s="65">
        <v>47.4</v>
      </c>
      <c r="G71" s="65">
        <v>86.21</v>
      </c>
    </row>
    <row r="72" spans="1:7" ht="15.75" x14ac:dyDescent="0.25">
      <c r="A72" s="52" t="s">
        <v>67</v>
      </c>
      <c r="B72" s="53" t="s">
        <v>93</v>
      </c>
      <c r="C72" s="64">
        <v>4.2</v>
      </c>
      <c r="D72" s="66">
        <v>4.3</v>
      </c>
      <c r="E72" s="66">
        <v>4.3</v>
      </c>
      <c r="F72" s="69">
        <v>9</v>
      </c>
      <c r="G72" s="53" t="s">
        <v>145</v>
      </c>
    </row>
    <row r="73" spans="1:7" ht="15.75" x14ac:dyDescent="0.25">
      <c r="A73" s="52" t="s">
        <v>83</v>
      </c>
      <c r="B73" s="53" t="s">
        <v>92</v>
      </c>
      <c r="C73" s="55">
        <v>2</v>
      </c>
      <c r="D73" s="55">
        <v>2.5</v>
      </c>
      <c r="E73" s="55">
        <v>4.2</v>
      </c>
      <c r="F73" s="55">
        <v>34.299999999999997</v>
      </c>
      <c r="G73" s="55">
        <v>50</v>
      </c>
    </row>
    <row r="74" spans="1:7" ht="15.75" x14ac:dyDescent="0.25">
      <c r="A74" s="52" t="s">
        <v>139</v>
      </c>
      <c r="B74" s="53" t="s">
        <v>91</v>
      </c>
      <c r="C74" s="55" t="s">
        <v>142</v>
      </c>
      <c r="D74" s="155">
        <v>4</v>
      </c>
      <c r="E74" s="155">
        <v>4</v>
      </c>
      <c r="F74" s="63">
        <v>23.8</v>
      </c>
      <c r="G74" s="63">
        <v>24.9</v>
      </c>
    </row>
    <row r="75" spans="1:7" ht="15.75" x14ac:dyDescent="0.25">
      <c r="A75" s="52" t="s">
        <v>71</v>
      </c>
      <c r="B75" s="53" t="s">
        <v>93</v>
      </c>
      <c r="C75" s="55">
        <v>0</v>
      </c>
      <c r="D75" s="57">
        <v>5</v>
      </c>
      <c r="E75" s="57">
        <v>3.18</v>
      </c>
      <c r="F75" s="53">
        <v>26</v>
      </c>
      <c r="G75" s="53">
        <v>68</v>
      </c>
    </row>
    <row r="76" spans="1:7" ht="31.5" x14ac:dyDescent="0.25">
      <c r="A76" s="52" t="s">
        <v>18</v>
      </c>
      <c r="B76" s="53" t="s">
        <v>90</v>
      </c>
      <c r="C76" s="55">
        <v>3.1</v>
      </c>
      <c r="D76" s="57">
        <v>0</v>
      </c>
      <c r="E76" s="57">
        <v>3.1</v>
      </c>
      <c r="F76" s="57">
        <v>20.9</v>
      </c>
      <c r="G76" s="58">
        <v>26</v>
      </c>
    </row>
    <row r="77" spans="1:7" ht="15.75" x14ac:dyDescent="0.25">
      <c r="A77" s="52" t="s">
        <v>14</v>
      </c>
      <c r="B77" s="53" t="s">
        <v>88</v>
      </c>
      <c r="C77" s="55">
        <v>1.9</v>
      </c>
      <c r="D77" s="57">
        <v>3</v>
      </c>
      <c r="E77" s="57">
        <v>3</v>
      </c>
      <c r="F77" s="57">
        <v>47.3</v>
      </c>
      <c r="G77" s="58">
        <v>100</v>
      </c>
    </row>
    <row r="78" spans="1:7" ht="15.75" x14ac:dyDescent="0.25">
      <c r="A78" s="54" t="s">
        <v>4</v>
      </c>
      <c r="B78" s="53" t="s">
        <v>89</v>
      </c>
      <c r="C78" s="55">
        <v>2</v>
      </c>
      <c r="D78" s="57">
        <v>2</v>
      </c>
      <c r="E78" s="57">
        <v>2</v>
      </c>
      <c r="F78" s="53">
        <v>20.9</v>
      </c>
      <c r="G78" s="53">
        <v>53.9</v>
      </c>
    </row>
    <row r="79" spans="1:7" ht="31.5" x14ac:dyDescent="0.25">
      <c r="A79" s="52" t="s">
        <v>12</v>
      </c>
      <c r="B79" s="53" t="s">
        <v>90</v>
      </c>
      <c r="C79" s="55">
        <v>1.5</v>
      </c>
      <c r="D79" s="66">
        <v>2</v>
      </c>
      <c r="E79" s="83">
        <v>2</v>
      </c>
      <c r="F79" s="55">
        <v>26.9</v>
      </c>
      <c r="G79" s="53" t="s">
        <v>144</v>
      </c>
    </row>
    <row r="80" spans="1:7" ht="15.75" x14ac:dyDescent="0.25">
      <c r="A80" s="52" t="s">
        <v>32</v>
      </c>
      <c r="B80" s="53" t="s">
        <v>91</v>
      </c>
      <c r="C80" s="79">
        <v>11.5</v>
      </c>
      <c r="D80" s="57">
        <v>11.5</v>
      </c>
      <c r="E80" s="67">
        <v>2</v>
      </c>
      <c r="F80" s="151">
        <f>(43.45+35.45+41.85)/3</f>
        <v>40.25</v>
      </c>
      <c r="G80" s="58">
        <v>91.7</v>
      </c>
    </row>
    <row r="81" spans="1:7" ht="31.5" x14ac:dyDescent="0.25">
      <c r="A81" s="52" t="s">
        <v>66</v>
      </c>
      <c r="B81" s="53" t="s">
        <v>94</v>
      </c>
      <c r="C81" s="56">
        <v>0.8</v>
      </c>
      <c r="D81" s="56">
        <v>3</v>
      </c>
      <c r="E81" s="56">
        <v>0.8</v>
      </c>
      <c r="F81" s="53">
        <v>30.99</v>
      </c>
      <c r="G81" s="53">
        <v>76.16</v>
      </c>
    </row>
    <row r="82" spans="1:7" ht="15.75" x14ac:dyDescent="0.25">
      <c r="A82" s="52" t="s">
        <v>27</v>
      </c>
      <c r="B82" s="53" t="s">
        <v>90</v>
      </c>
      <c r="C82" s="55">
        <v>0.1</v>
      </c>
      <c r="D82" s="57">
        <v>2.8</v>
      </c>
      <c r="E82" s="57">
        <v>0.1</v>
      </c>
      <c r="F82" s="57">
        <v>16.899999999999999</v>
      </c>
      <c r="G82" s="58">
        <v>80</v>
      </c>
    </row>
    <row r="83" spans="1:7" ht="15.75" x14ac:dyDescent="0.25">
      <c r="A83" s="52" t="s">
        <v>6</v>
      </c>
      <c r="B83" s="53" t="s">
        <v>90</v>
      </c>
      <c r="C83" s="55">
        <v>0</v>
      </c>
      <c r="D83" s="57">
        <v>0</v>
      </c>
      <c r="E83" s="57">
        <v>0</v>
      </c>
      <c r="F83" s="57">
        <v>34.4</v>
      </c>
      <c r="G83" s="58">
        <v>18</v>
      </c>
    </row>
    <row r="84" spans="1:7" ht="15.75" x14ac:dyDescent="0.25">
      <c r="A84" s="52" t="s">
        <v>19</v>
      </c>
      <c r="B84" s="53" t="s">
        <v>90</v>
      </c>
      <c r="C84" s="66">
        <v>0</v>
      </c>
      <c r="D84" s="55">
        <v>5</v>
      </c>
      <c r="E84" s="55">
        <v>0</v>
      </c>
      <c r="F84" s="73" t="s">
        <v>145</v>
      </c>
      <c r="G84" s="73" t="s">
        <v>145</v>
      </c>
    </row>
    <row r="85" spans="1:7" ht="15.75" x14ac:dyDescent="0.25">
      <c r="A85" s="52" t="s">
        <v>42</v>
      </c>
      <c r="B85" s="53" t="s">
        <v>92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</row>
    <row r="86" spans="1:7" ht="15.75" x14ac:dyDescent="0.25">
      <c r="A86" s="52" t="s">
        <v>65</v>
      </c>
      <c r="B86" s="53" t="s">
        <v>88</v>
      </c>
      <c r="C86" s="53">
        <v>0</v>
      </c>
      <c r="D86" s="53">
        <v>7</v>
      </c>
      <c r="E86" s="53">
        <v>0</v>
      </c>
      <c r="F86" s="53">
        <v>54.63</v>
      </c>
      <c r="G86" s="53">
        <v>16.7</v>
      </c>
    </row>
    <row r="87" spans="1:7" ht="31.5" x14ac:dyDescent="0.25">
      <c r="A87" s="52" t="s">
        <v>84</v>
      </c>
      <c r="B87" s="53" t="s">
        <v>90</v>
      </c>
      <c r="C87" s="55">
        <v>0</v>
      </c>
      <c r="D87" s="55">
        <v>0</v>
      </c>
      <c r="E87" s="55">
        <v>0</v>
      </c>
      <c r="F87" s="55" t="s">
        <v>145</v>
      </c>
      <c r="G87" s="55" t="s">
        <v>145</v>
      </c>
    </row>
    <row r="93" spans="1:7" ht="81" customHeight="1" x14ac:dyDescent="0.25">
      <c r="A93" s="213" t="s">
        <v>0</v>
      </c>
      <c r="B93" s="213"/>
      <c r="C93" s="213"/>
      <c r="D93" s="213"/>
      <c r="E93" s="213"/>
      <c r="F93" s="213"/>
    </row>
  </sheetData>
  <autoFilter ref="A2:G87">
    <sortState ref="A3:G87">
      <sortCondition descending="1" ref="E2:E87"/>
    </sortState>
  </autoFilter>
  <mergeCells count="2">
    <mergeCell ref="A93:F9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8.1</vt:lpstr>
      <vt:lpstr>8.2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описание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</dc:creator>
  <cp:lastModifiedBy>Жаурина Галина Юрьевна</cp:lastModifiedBy>
  <cp:lastPrinted>2021-04-29T08:22:07Z</cp:lastPrinted>
  <dcterms:created xsi:type="dcterms:W3CDTF">2019-01-29T06:55:08Z</dcterms:created>
  <dcterms:modified xsi:type="dcterms:W3CDTF">2021-05-20T11:49:54Z</dcterms:modified>
</cp:coreProperties>
</file>