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yankina.AM\Desktop\"/>
    </mc:Choice>
  </mc:AlternateContent>
  <bookViews>
    <workbookView xWindow="0" yWindow="0" windowWidth="23040" windowHeight="9396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E6" i="2"/>
  <c r="D6" i="2"/>
  <c r="C6" i="2"/>
  <c r="AB78" i="1" l="1"/>
  <c r="AA78" i="1"/>
  <c r="Z78" i="1"/>
  <c r="Y78" i="1"/>
  <c r="X78" i="1"/>
  <c r="W78" i="1"/>
  <c r="V78" i="1"/>
  <c r="U78" i="1"/>
  <c r="T78" i="1"/>
  <c r="S78" i="1"/>
  <c r="R79" i="1"/>
  <c r="M25" i="1"/>
  <c r="L25" i="1"/>
  <c r="K25" i="1"/>
  <c r="J25" i="1"/>
  <c r="I25" i="1"/>
  <c r="H25" i="1"/>
  <c r="G25" i="1"/>
  <c r="F25" i="1"/>
  <c r="E25" i="1"/>
  <c r="D25" i="1"/>
  <c r="C25" i="1"/>
  <c r="AB22" i="1"/>
  <c r="AA22" i="1"/>
  <c r="Z22" i="1"/>
  <c r="Y22" i="1"/>
  <c r="X22" i="1"/>
  <c r="W22" i="1"/>
  <c r="V22" i="1"/>
  <c r="U22" i="1"/>
  <c r="T22" i="1"/>
  <c r="S22" i="1"/>
  <c r="R22" i="1"/>
</calcChain>
</file>

<file path=xl/sharedStrings.xml><?xml version="1.0" encoding="utf-8"?>
<sst xmlns="http://schemas.openxmlformats.org/spreadsheetml/2006/main" count="129" uniqueCount="103">
  <si>
    <t>ОБЗОРЫ ОБРАЩЕНИЙ ГРАЖДАН, ОРГАНИЗАЦИЙ, ОБЩЕСТВЕННЫХ ОБЪЕДИНЕНИЙ И ОРГАНОВ ВЛАСТИ В ФАС России</t>
  </si>
  <si>
    <t>Наименование организации</t>
  </si>
  <si>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</si>
  <si>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</si>
  <si>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</si>
  <si>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</si>
  <si>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</si>
  <si>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</si>
  <si>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</si>
  <si>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</si>
  <si>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</si>
  <si>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>«Поддержано»
(меры приняты)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</si>
  <si>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</si>
  <si>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</si>
  <si>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</si>
  <si>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</si>
  <si>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 xml:space="preserve"> ЛипецкоеУФАС </t>
  </si>
  <si>
    <t>Новгородское УФАС России</t>
  </si>
  <si>
    <t xml:space="preserve"> Челябинское УФАС России</t>
  </si>
  <si>
    <t xml:space="preserve"> Курское УФАС России</t>
  </si>
  <si>
    <t>Пензенское УФАС</t>
  </si>
  <si>
    <t>Нижегородское  УФАС России</t>
  </si>
  <si>
    <t>Татарстанское УФАС России</t>
  </si>
  <si>
    <t>Московское областное УФАС</t>
  </si>
  <si>
    <t xml:space="preserve"> Алтайское республиканское УФАС России</t>
  </si>
  <si>
    <t>Амурское УФАС России</t>
  </si>
  <si>
    <t>Забайкальское  УФАС России</t>
  </si>
  <si>
    <t xml:space="preserve"> Марийское УФАС России</t>
  </si>
  <si>
    <t>Орловское  УФАС России</t>
  </si>
  <si>
    <t>Ненецкое УФАС</t>
  </si>
  <si>
    <t>Якутское УФАС</t>
  </si>
  <si>
    <t>Чувашское УФАС</t>
  </si>
  <si>
    <t xml:space="preserve">Магаданское УФАС </t>
  </si>
  <si>
    <t xml:space="preserve"> Хакасское УФАС России </t>
  </si>
  <si>
    <t xml:space="preserve"> Краснодарское УФАС России</t>
  </si>
  <si>
    <t>Калининградское УФАС России</t>
  </si>
  <si>
    <t xml:space="preserve">  Ивановское УФАС России</t>
  </si>
  <si>
    <t>Волгоградское УФАС</t>
  </si>
  <si>
    <t xml:space="preserve"> Смоленское УФАС России</t>
  </si>
  <si>
    <t xml:space="preserve"> Ханты-Мансийское УФАС России</t>
  </si>
  <si>
    <t xml:space="preserve"> Пермское УФАС России</t>
  </si>
  <si>
    <t>Московское УФАС России</t>
  </si>
  <si>
    <t>Бурятское УФАС России</t>
  </si>
  <si>
    <t>Башкортастанское УФАС</t>
  </si>
  <si>
    <t>Еврейское УФАС России</t>
  </si>
  <si>
    <t>Тюменское УФАС России</t>
  </si>
  <si>
    <t>Курганское УФАС России</t>
  </si>
  <si>
    <t>Дагестанское УФАС России</t>
  </si>
  <si>
    <t xml:space="preserve"> Иркутское УФАС России</t>
  </si>
  <si>
    <t>Ставропольское УФАС России</t>
  </si>
  <si>
    <t xml:space="preserve"> Оренбургское УФАС России</t>
  </si>
  <si>
    <t xml:space="preserve"> Алтайское краевое УФАС России</t>
  </si>
  <si>
    <t>Тывинское УФАС России</t>
  </si>
  <si>
    <t xml:space="preserve"> Хабаровское УФАС России</t>
  </si>
  <si>
    <t>Сахалинское УФАС России</t>
  </si>
  <si>
    <t xml:space="preserve"> Санкт-Петербургское УФАС России</t>
  </si>
  <si>
    <t>Тамбовское  УФАС России</t>
  </si>
  <si>
    <t>Заборщиков</t>
  </si>
  <si>
    <t xml:space="preserve">Башлаков-Николаев </t>
  </si>
  <si>
    <t xml:space="preserve">Тенишев </t>
  </si>
  <si>
    <t>Грешнев</t>
  </si>
  <si>
    <t>Мишеловин</t>
  </si>
  <si>
    <t>Матюхин</t>
  </si>
  <si>
    <t>Юдина</t>
  </si>
  <si>
    <t>Беляева</t>
  </si>
  <si>
    <t>Галимханова</t>
  </si>
  <si>
    <t>Карташов</t>
  </si>
  <si>
    <t xml:space="preserve">Астраханское УФАС России </t>
  </si>
  <si>
    <t xml:space="preserve"> Тульское УФАС России</t>
  </si>
  <si>
    <t>Карельское УФАС России</t>
  </si>
  <si>
    <t>Тверское УФАС России</t>
  </si>
  <si>
    <t xml:space="preserve"> Белгородское УФАС России</t>
  </si>
  <si>
    <t>Кемеровское УФАС России</t>
  </si>
  <si>
    <t xml:space="preserve"> Новосибирское  УФАС России</t>
  </si>
  <si>
    <t>Коми УФАС России</t>
  </si>
  <si>
    <t>Мирочиненко</t>
  </si>
  <si>
    <t>-</t>
  </si>
  <si>
    <t xml:space="preserve"> Ульяновское УФАС России</t>
  </si>
  <si>
    <t xml:space="preserve">Архангельское УФАС России </t>
  </si>
  <si>
    <t>Юнак</t>
  </si>
  <si>
    <t>Адыгейское УФАС России</t>
  </si>
  <si>
    <t>Рязанское УФАС России</t>
  </si>
  <si>
    <t xml:space="preserve">Омское УФАС России </t>
  </si>
  <si>
    <t>Самарское  УФАС России</t>
  </si>
  <si>
    <t xml:space="preserve"> Чеченское УФАС России</t>
  </si>
  <si>
    <t xml:space="preserve"> Ярославское УФАС России</t>
  </si>
  <si>
    <t>Томское УФАС России</t>
  </si>
  <si>
    <t>Калужское УФАС России</t>
  </si>
  <si>
    <t xml:space="preserve"> Красноярское УФАС России</t>
  </si>
  <si>
    <t xml:space="preserve">Челябинское </t>
  </si>
  <si>
    <t>Удмуртское УФАС России</t>
  </si>
  <si>
    <t xml:space="preserve"> Ленинградское УФАС России</t>
  </si>
  <si>
    <t>Карачаево-Черкесское УФАС России за 3 квартал 2017 года</t>
  </si>
  <si>
    <t>Камчатское  УФАС России</t>
  </si>
  <si>
    <t>Гришин</t>
  </si>
  <si>
    <t>Нижегородцев</t>
  </si>
  <si>
    <t xml:space="preserve">Управление контроля государственного оборонного заказа
ФАС России </t>
  </si>
  <si>
    <t>Владимирское УФАС</t>
  </si>
  <si>
    <t>Брянское УФАС</t>
  </si>
  <si>
    <t>Ямало-Ненецкое УФАС России</t>
  </si>
  <si>
    <t>Центральный аппарат</t>
  </si>
  <si>
    <t>Территориальные органы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</si>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</sst>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1" xfId="1" applyFont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9"/>
  <sheetViews>
    <sheetView topLeftCell="A10" workbookViewId="0">
      <selection activeCell="A5" sqref="A5:M9"/>
    </sheetView>
  </sheetViews>
  <sheetFormatPr defaultRowHeight="14.4" x14ac:dyDescent="0.3"/>
  <cols>
    <col min="2" max="2" width="24" customWidth="1"/>
    <col min="15" max="15" width="0.21875" customWidth="1"/>
    <col min="17" max="17" width="21.6640625" customWidth="1"/>
  </cols>
  <sheetData>
    <row r="2" spans="1:28" x14ac:dyDescent="0.3">
      <c r="C2" t="s">
        <v>0</v>
      </c>
    </row>
    <row r="5" spans="1:28" ht="20.399999999999999" x14ac:dyDescent="0.3">
      <c r="A5" s="67" t="s">
        <v>1</v>
      </c>
      <c r="B5" s="67"/>
      <c r="C5" s="69" t="s">
        <v>2</v>
      </c>
      <c r="D5" s="69"/>
      <c r="E5" s="69" t="s">
        <v>3</v>
      </c>
      <c r="F5" s="70"/>
      <c r="G5" s="69" t="s">
        <v>4</v>
      </c>
      <c r="H5" s="70"/>
      <c r="I5" s="70"/>
      <c r="J5" s="70"/>
      <c r="K5" s="70"/>
      <c r="L5" s="71" t="s">
        <v>5</v>
      </c>
      <c r="M5" s="71" t="s">
        <v>6</v>
      </c>
    </row>
    <row r="6" spans="1:28" ht="175.8" x14ac:dyDescent="0.3">
      <c r="A6" s="68"/>
      <c r="B6" s="68"/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72"/>
      <c r="M6" s="72"/>
    </row>
    <row r="7" spans="1:28" ht="21" x14ac:dyDescent="0.4">
      <c r="A7" s="65">
        <v>1</v>
      </c>
      <c r="B7" s="66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P7" s="54" t="s">
        <v>16</v>
      </c>
      <c r="Q7" s="55"/>
      <c r="R7" s="3">
        <v>92</v>
      </c>
      <c r="S7" s="3">
        <v>27</v>
      </c>
      <c r="T7" s="3">
        <v>61</v>
      </c>
      <c r="U7" s="3">
        <v>58</v>
      </c>
      <c r="V7" s="3">
        <v>4</v>
      </c>
      <c r="W7" s="3">
        <v>25</v>
      </c>
      <c r="X7" s="3">
        <v>45</v>
      </c>
      <c r="Y7" s="3">
        <v>27</v>
      </c>
      <c r="Z7" s="3">
        <v>1</v>
      </c>
      <c r="AA7" s="3">
        <v>12</v>
      </c>
      <c r="AB7" s="3">
        <v>5</v>
      </c>
    </row>
    <row r="8" spans="1:28" ht="21" x14ac:dyDescent="0.3">
      <c r="A8" s="63" t="s">
        <v>57</v>
      </c>
      <c r="B8" s="64"/>
      <c r="C8" s="2">
        <v>106</v>
      </c>
      <c r="D8" s="2">
        <v>3</v>
      </c>
      <c r="E8" s="2">
        <v>33</v>
      </c>
      <c r="F8" s="2">
        <v>76</v>
      </c>
      <c r="G8" s="2">
        <v>22</v>
      </c>
      <c r="H8" s="2">
        <v>66</v>
      </c>
      <c r="I8" s="2">
        <v>1</v>
      </c>
      <c r="J8" s="2">
        <v>9</v>
      </c>
      <c r="K8" s="2">
        <v>1</v>
      </c>
      <c r="L8" s="2">
        <v>6</v>
      </c>
      <c r="M8" s="2">
        <v>4</v>
      </c>
      <c r="P8" s="54" t="s">
        <v>17</v>
      </c>
      <c r="Q8" s="55"/>
      <c r="R8" s="4">
        <v>35</v>
      </c>
      <c r="S8" s="4">
        <v>14</v>
      </c>
      <c r="T8" s="4">
        <v>15</v>
      </c>
      <c r="U8" s="4">
        <v>34</v>
      </c>
      <c r="V8" s="4">
        <v>15</v>
      </c>
      <c r="W8" s="4">
        <v>13</v>
      </c>
      <c r="X8" s="4">
        <v>7</v>
      </c>
      <c r="Y8" s="4">
        <v>3</v>
      </c>
      <c r="Z8" s="4"/>
      <c r="AA8" s="4">
        <v>2</v>
      </c>
      <c r="AB8" s="4">
        <v>9</v>
      </c>
    </row>
    <row r="9" spans="1:28" ht="28.8" x14ac:dyDescent="0.3">
      <c r="A9" t="s">
        <v>58</v>
      </c>
      <c r="C9">
        <v>586</v>
      </c>
      <c r="D9">
        <v>34</v>
      </c>
      <c r="E9">
        <v>111</v>
      </c>
      <c r="F9">
        <v>509</v>
      </c>
      <c r="G9">
        <v>0</v>
      </c>
      <c r="H9">
        <v>609</v>
      </c>
      <c r="I9">
        <v>0</v>
      </c>
      <c r="J9">
        <v>0</v>
      </c>
      <c r="K9">
        <v>0</v>
      </c>
      <c r="L9">
        <v>3</v>
      </c>
      <c r="M9">
        <v>8</v>
      </c>
      <c r="P9" s="5" t="s">
        <v>89</v>
      </c>
      <c r="Q9" s="6"/>
      <c r="R9" s="5">
        <v>865</v>
      </c>
      <c r="S9" s="5">
        <v>44</v>
      </c>
      <c r="T9" s="5">
        <v>146</v>
      </c>
      <c r="U9" s="5">
        <v>763</v>
      </c>
      <c r="V9" s="5">
        <v>199</v>
      </c>
      <c r="W9" s="5">
        <v>204</v>
      </c>
      <c r="X9" s="5">
        <v>156</v>
      </c>
      <c r="Y9" s="5"/>
      <c r="Z9" s="5"/>
      <c r="AA9" s="5">
        <v>238</v>
      </c>
      <c r="AB9" s="5">
        <v>112</v>
      </c>
    </row>
    <row r="10" spans="1:28" x14ac:dyDescent="0.3">
      <c r="A10" s="5" t="s">
        <v>59</v>
      </c>
      <c r="C10">
        <v>119</v>
      </c>
      <c r="D10">
        <v>31</v>
      </c>
      <c r="E10">
        <v>61</v>
      </c>
      <c r="F10">
        <v>89</v>
      </c>
      <c r="G10">
        <v>7</v>
      </c>
      <c r="H10">
        <v>7</v>
      </c>
      <c r="I10">
        <v>13</v>
      </c>
      <c r="J10">
        <v>1</v>
      </c>
      <c r="K10">
        <v>0</v>
      </c>
      <c r="L10">
        <v>24</v>
      </c>
      <c r="M10">
        <v>98</v>
      </c>
      <c r="P10" t="s">
        <v>19</v>
      </c>
      <c r="R10">
        <v>126</v>
      </c>
      <c r="S10">
        <v>12</v>
      </c>
      <c r="T10">
        <v>36</v>
      </c>
      <c r="U10">
        <v>102</v>
      </c>
      <c r="V10">
        <v>26</v>
      </c>
      <c r="W10">
        <v>40</v>
      </c>
      <c r="X10">
        <v>18</v>
      </c>
      <c r="Y10">
        <v>0</v>
      </c>
      <c r="Z10">
        <v>0</v>
      </c>
      <c r="AA10">
        <v>21</v>
      </c>
      <c r="AB10">
        <v>33</v>
      </c>
    </row>
    <row r="11" spans="1:28" ht="21" x14ac:dyDescent="0.3">
      <c r="A11" s="59" t="s">
        <v>60</v>
      </c>
      <c r="B11" s="60"/>
      <c r="C11" s="13">
        <v>347</v>
      </c>
      <c r="D11" s="13">
        <v>4</v>
      </c>
      <c r="E11" s="13">
        <v>13</v>
      </c>
      <c r="F11" s="13">
        <v>338</v>
      </c>
      <c r="G11" s="13">
        <v>244</v>
      </c>
      <c r="H11" s="13">
        <v>26</v>
      </c>
      <c r="I11" s="13">
        <v>33</v>
      </c>
      <c r="J11" s="13">
        <v>0</v>
      </c>
      <c r="K11" s="13">
        <v>0</v>
      </c>
      <c r="L11" s="13">
        <v>29</v>
      </c>
      <c r="M11" s="13">
        <v>19</v>
      </c>
      <c r="P11" t="s">
        <v>20</v>
      </c>
      <c r="R11">
        <v>195</v>
      </c>
      <c r="S11">
        <v>43</v>
      </c>
      <c r="T11">
        <v>121</v>
      </c>
      <c r="U11">
        <v>117</v>
      </c>
      <c r="V11">
        <v>44</v>
      </c>
      <c r="W11">
        <v>27</v>
      </c>
      <c r="X11">
        <v>115</v>
      </c>
      <c r="Y11">
        <v>5</v>
      </c>
      <c r="Z11">
        <v>0</v>
      </c>
      <c r="AA11">
        <v>22</v>
      </c>
      <c r="AB11">
        <v>25</v>
      </c>
    </row>
    <row r="12" spans="1:28" ht="21" x14ac:dyDescent="0.3">
      <c r="A12" s="54" t="s">
        <v>61</v>
      </c>
      <c r="B12" s="55"/>
      <c r="C12" s="14">
        <v>177</v>
      </c>
      <c r="D12" s="14">
        <v>0</v>
      </c>
      <c r="E12" s="14"/>
      <c r="F12" s="14"/>
      <c r="G12" s="14"/>
      <c r="H12" s="14">
        <v>129</v>
      </c>
      <c r="I12" s="14">
        <v>12</v>
      </c>
      <c r="J12" s="14"/>
      <c r="K12" s="14"/>
      <c r="L12" s="14">
        <v>27</v>
      </c>
      <c r="M12" s="14">
        <v>9</v>
      </c>
      <c r="P12" t="s">
        <v>21</v>
      </c>
      <c r="R12">
        <v>455</v>
      </c>
      <c r="S12">
        <v>187</v>
      </c>
      <c r="T12">
        <v>277</v>
      </c>
      <c r="U12">
        <v>365</v>
      </c>
      <c r="V12">
        <v>86</v>
      </c>
      <c r="W12">
        <v>50</v>
      </c>
      <c r="X12">
        <v>162</v>
      </c>
      <c r="Y12">
        <v>10</v>
      </c>
      <c r="Z12">
        <v>5</v>
      </c>
      <c r="AA12">
        <v>281</v>
      </c>
      <c r="AB12">
        <v>80</v>
      </c>
    </row>
    <row r="13" spans="1:28" ht="21" x14ac:dyDescent="0.3">
      <c r="A13" s="54" t="s">
        <v>62</v>
      </c>
      <c r="B13" s="55"/>
      <c r="C13" s="15">
        <v>728</v>
      </c>
      <c r="D13" s="15">
        <v>303</v>
      </c>
      <c r="E13" s="15">
        <v>319</v>
      </c>
      <c r="F13" s="15">
        <v>712</v>
      </c>
      <c r="G13" s="15">
        <v>1</v>
      </c>
      <c r="H13" s="15">
        <v>617</v>
      </c>
      <c r="I13" s="15">
        <v>19</v>
      </c>
      <c r="J13" s="15"/>
      <c r="K13" s="15">
        <v>1</v>
      </c>
      <c r="L13" s="15">
        <v>254</v>
      </c>
      <c r="M13" s="15">
        <v>139</v>
      </c>
      <c r="P13" t="s">
        <v>22</v>
      </c>
      <c r="R13">
        <v>247</v>
      </c>
      <c r="S13">
        <v>23</v>
      </c>
      <c r="T13">
        <v>197</v>
      </c>
      <c r="U13">
        <v>73</v>
      </c>
      <c r="V13">
        <v>52</v>
      </c>
      <c r="W13">
        <v>10</v>
      </c>
      <c r="X13">
        <v>137</v>
      </c>
      <c r="Y13">
        <v>18</v>
      </c>
      <c r="Z13">
        <v>0</v>
      </c>
      <c r="AA13">
        <v>20</v>
      </c>
      <c r="AB13">
        <v>33</v>
      </c>
    </row>
    <row r="14" spans="1:28" ht="21" x14ac:dyDescent="0.3">
      <c r="A14" s="59" t="s">
        <v>63</v>
      </c>
      <c r="B14" s="55"/>
      <c r="C14" s="19">
        <v>842</v>
      </c>
      <c r="D14" s="19">
        <v>38</v>
      </c>
      <c r="E14" s="19">
        <v>124</v>
      </c>
      <c r="F14" s="19">
        <v>756</v>
      </c>
      <c r="G14" s="19">
        <v>412</v>
      </c>
      <c r="H14" s="19">
        <v>64</v>
      </c>
      <c r="I14" s="19">
        <v>55</v>
      </c>
      <c r="J14" s="19">
        <v>94</v>
      </c>
      <c r="K14" s="19">
        <v>80</v>
      </c>
      <c r="L14" s="19">
        <v>175</v>
      </c>
      <c r="M14" s="19"/>
      <c r="P14" t="s">
        <v>23</v>
      </c>
      <c r="R14">
        <v>456</v>
      </c>
      <c r="S14">
        <v>205</v>
      </c>
      <c r="T14">
        <v>556</v>
      </c>
      <c r="U14">
        <v>105</v>
      </c>
      <c r="V14">
        <v>75</v>
      </c>
      <c r="W14">
        <v>44</v>
      </c>
      <c r="X14">
        <v>86</v>
      </c>
      <c r="Y14">
        <v>115</v>
      </c>
      <c r="Z14">
        <v>0</v>
      </c>
      <c r="AA14">
        <v>72</v>
      </c>
      <c r="AB14">
        <v>269</v>
      </c>
    </row>
    <row r="15" spans="1:28" ht="21" x14ac:dyDescent="0.3">
      <c r="A15" s="59" t="s">
        <v>64</v>
      </c>
      <c r="B15" s="60"/>
      <c r="C15" s="20">
        <v>281</v>
      </c>
      <c r="D15" s="20">
        <v>23</v>
      </c>
      <c r="E15" s="20">
        <v>161</v>
      </c>
      <c r="F15" s="20">
        <v>134</v>
      </c>
      <c r="G15" s="20">
        <v>26</v>
      </c>
      <c r="H15" s="20">
        <v>195</v>
      </c>
      <c r="I15" s="20">
        <v>17</v>
      </c>
      <c r="J15" s="20">
        <v>1</v>
      </c>
      <c r="K15" s="20">
        <v>1</v>
      </c>
      <c r="L15" s="20">
        <v>64</v>
      </c>
      <c r="M15" s="20">
        <v>120</v>
      </c>
      <c r="P15" s="63" t="s">
        <v>24</v>
      </c>
      <c r="Q15" s="64"/>
      <c r="R15" s="2">
        <v>56</v>
      </c>
      <c r="S15" s="2">
        <v>0</v>
      </c>
      <c r="T15" s="2">
        <v>44</v>
      </c>
      <c r="U15" s="2">
        <v>12</v>
      </c>
      <c r="V15" s="2">
        <v>12</v>
      </c>
      <c r="W15" s="2">
        <v>1</v>
      </c>
      <c r="X15" s="2">
        <v>15</v>
      </c>
      <c r="Y15" s="2">
        <v>16</v>
      </c>
      <c r="Z15" s="2">
        <v>0</v>
      </c>
      <c r="AA15" s="2">
        <v>10</v>
      </c>
      <c r="AB15" s="2"/>
    </row>
    <row r="16" spans="1:28" ht="21" x14ac:dyDescent="0.3">
      <c r="A16" t="s">
        <v>65</v>
      </c>
      <c r="C16">
        <v>34</v>
      </c>
      <c r="D16">
        <v>12</v>
      </c>
      <c r="E16">
        <v>14</v>
      </c>
      <c r="F16">
        <v>32</v>
      </c>
      <c r="G16">
        <v>0</v>
      </c>
      <c r="H16">
        <v>16</v>
      </c>
      <c r="I16">
        <v>17</v>
      </c>
      <c r="J16">
        <v>0</v>
      </c>
      <c r="K16">
        <v>0</v>
      </c>
      <c r="L16">
        <v>10</v>
      </c>
      <c r="M16" s="22">
        <v>3</v>
      </c>
      <c r="P16" t="s">
        <v>25</v>
      </c>
      <c r="R16">
        <v>94</v>
      </c>
      <c r="S16">
        <v>26</v>
      </c>
      <c r="T16">
        <v>27</v>
      </c>
      <c r="U16">
        <v>93</v>
      </c>
      <c r="V16">
        <v>7</v>
      </c>
      <c r="W16">
        <v>34</v>
      </c>
      <c r="X16">
        <v>31</v>
      </c>
      <c r="Y16">
        <v>0</v>
      </c>
      <c r="Z16">
        <v>0</v>
      </c>
      <c r="AA16">
        <v>44</v>
      </c>
      <c r="AB16">
        <v>4</v>
      </c>
    </row>
    <row r="17" spans="1:28" ht="21" x14ac:dyDescent="0.3">
      <c r="A17" s="54" t="s">
        <v>66</v>
      </c>
      <c r="B17" s="55"/>
      <c r="C17" s="28">
        <v>772</v>
      </c>
      <c r="D17" s="28">
        <v>215</v>
      </c>
      <c r="E17" s="28">
        <v>580</v>
      </c>
      <c r="F17" s="28">
        <v>407</v>
      </c>
      <c r="G17" s="28">
        <v>39</v>
      </c>
      <c r="H17" s="28">
        <v>631</v>
      </c>
      <c r="I17" s="28">
        <v>123</v>
      </c>
      <c r="J17" s="28">
        <v>21</v>
      </c>
      <c r="K17" s="28">
        <v>1</v>
      </c>
      <c r="L17" s="28">
        <v>110</v>
      </c>
      <c r="M17" s="28">
        <v>62</v>
      </c>
      <c r="P17" t="s">
        <v>26</v>
      </c>
      <c r="R17">
        <v>12</v>
      </c>
      <c r="S17">
        <v>19</v>
      </c>
      <c r="T17">
        <v>19</v>
      </c>
      <c r="U17">
        <v>12</v>
      </c>
      <c r="V17">
        <v>0</v>
      </c>
      <c r="W17">
        <v>11</v>
      </c>
      <c r="X17">
        <v>2</v>
      </c>
      <c r="Y17">
        <v>8</v>
      </c>
      <c r="Z17">
        <v>0</v>
      </c>
      <c r="AA17">
        <v>5</v>
      </c>
      <c r="AB17">
        <v>5</v>
      </c>
    </row>
    <row r="18" spans="1:28" ht="21" x14ac:dyDescent="0.3">
      <c r="A18" s="61"/>
      <c r="B18" s="6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P18" s="63" t="s">
        <v>27</v>
      </c>
      <c r="Q18" s="64"/>
      <c r="R18" s="2">
        <v>68</v>
      </c>
      <c r="S18" s="2">
        <v>11</v>
      </c>
      <c r="T18" s="2">
        <v>63</v>
      </c>
      <c r="U18" s="2">
        <v>16</v>
      </c>
      <c r="V18" s="2">
        <v>7</v>
      </c>
      <c r="W18" s="2">
        <v>4</v>
      </c>
      <c r="X18" s="2">
        <v>21</v>
      </c>
      <c r="Y18" s="2">
        <v>3</v>
      </c>
      <c r="Z18" s="2">
        <v>4</v>
      </c>
      <c r="AA18" s="2">
        <v>33</v>
      </c>
      <c r="AB18" s="2">
        <v>7</v>
      </c>
    </row>
    <row r="19" spans="1:28" ht="21" x14ac:dyDescent="0.3">
      <c r="A19" s="59" t="s">
        <v>95</v>
      </c>
      <c r="B19" s="60"/>
      <c r="C19" s="33">
        <v>204</v>
      </c>
      <c r="D19" s="33">
        <v>117</v>
      </c>
      <c r="E19" s="33">
        <v>160</v>
      </c>
      <c r="F19" s="33">
        <v>161</v>
      </c>
      <c r="G19" s="33">
        <v>2</v>
      </c>
      <c r="H19" s="33">
        <v>171</v>
      </c>
      <c r="I19" s="33">
        <v>46</v>
      </c>
      <c r="J19" s="33">
        <v>2</v>
      </c>
      <c r="K19" s="33">
        <v>4</v>
      </c>
      <c r="L19" s="33">
        <v>33</v>
      </c>
      <c r="M19" s="33">
        <v>63</v>
      </c>
      <c r="P19" s="54" t="s">
        <v>28</v>
      </c>
      <c r="Q19" s="55"/>
      <c r="R19" s="7">
        <v>279</v>
      </c>
      <c r="S19" s="7">
        <v>55</v>
      </c>
      <c r="T19" s="7">
        <v>173</v>
      </c>
      <c r="U19" s="7">
        <v>161</v>
      </c>
      <c r="V19" s="7">
        <v>149</v>
      </c>
      <c r="W19" s="7">
        <v>21</v>
      </c>
      <c r="X19" s="7">
        <v>79</v>
      </c>
      <c r="Y19" s="7">
        <v>12</v>
      </c>
      <c r="Z19" s="7">
        <v>37</v>
      </c>
      <c r="AA19" s="7">
        <v>11</v>
      </c>
      <c r="AB19" s="7">
        <v>15</v>
      </c>
    </row>
    <row r="20" spans="1:28" ht="21" x14ac:dyDescent="0.3">
      <c r="A20" t="s">
        <v>75</v>
      </c>
      <c r="C20" s="8">
        <v>58</v>
      </c>
      <c r="D20" s="8">
        <v>11</v>
      </c>
      <c r="E20" s="8">
        <v>13</v>
      </c>
      <c r="F20" s="8">
        <v>56</v>
      </c>
      <c r="G20" s="8">
        <v>5</v>
      </c>
      <c r="H20" s="8">
        <v>31</v>
      </c>
      <c r="I20" t="s">
        <v>76</v>
      </c>
      <c r="J20" t="s">
        <v>76</v>
      </c>
      <c r="K20" t="s">
        <v>76</v>
      </c>
      <c r="L20" s="31">
        <v>31</v>
      </c>
      <c r="M20" s="22">
        <v>2</v>
      </c>
      <c r="P20" t="s">
        <v>29</v>
      </c>
      <c r="R20" s="8">
        <v>1</v>
      </c>
      <c r="S20" s="8">
        <v>1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</row>
    <row r="21" spans="1:28" ht="21" x14ac:dyDescent="0.3">
      <c r="B21" t="s">
        <v>79</v>
      </c>
      <c r="C21" s="8">
        <v>41</v>
      </c>
      <c r="D21" s="8">
        <v>6</v>
      </c>
      <c r="E21" s="8">
        <v>4</v>
      </c>
      <c r="F21" s="8">
        <v>43</v>
      </c>
      <c r="H21" s="8">
        <v>39</v>
      </c>
      <c r="L21" s="31">
        <v>8</v>
      </c>
      <c r="P21" s="54" t="s">
        <v>31</v>
      </c>
      <c r="Q21" s="55"/>
      <c r="R21" s="10">
        <v>60</v>
      </c>
      <c r="S21" s="10">
        <v>22</v>
      </c>
      <c r="T21" s="10">
        <v>14</v>
      </c>
      <c r="U21" s="10">
        <v>68</v>
      </c>
      <c r="V21" s="10">
        <v>22</v>
      </c>
      <c r="W21" s="10">
        <v>12</v>
      </c>
      <c r="X21" s="10">
        <v>25</v>
      </c>
      <c r="Y21" s="10">
        <v>1</v>
      </c>
      <c r="Z21" s="10">
        <v>0</v>
      </c>
      <c r="AA21" s="10">
        <v>2</v>
      </c>
      <c r="AB21" s="10">
        <v>20</v>
      </c>
    </row>
    <row r="22" spans="1:28" ht="21" x14ac:dyDescent="0.3">
      <c r="A22" s="5"/>
      <c r="P22" s="63" t="s">
        <v>30</v>
      </c>
      <c r="Q22" s="64"/>
      <c r="R22" s="2">
        <f>59+33+412</f>
        <v>504</v>
      </c>
      <c r="S22" s="2">
        <f>8+4+46</f>
        <v>58</v>
      </c>
      <c r="T22" s="2">
        <f>11+13+134</f>
        <v>158</v>
      </c>
      <c r="U22" s="2">
        <f>52+24+324</f>
        <v>400</v>
      </c>
      <c r="V22" s="2">
        <f>5+5+161</f>
        <v>171</v>
      </c>
      <c r="W22" s="2">
        <f>123</f>
        <v>123</v>
      </c>
      <c r="X22" s="2">
        <f>26+13+157</f>
        <v>196</v>
      </c>
      <c r="Y22" s="2">
        <f>1+1</f>
        <v>2</v>
      </c>
      <c r="Z22" s="2">
        <f>5</f>
        <v>5</v>
      </c>
      <c r="AA22" s="2">
        <f>30+12</f>
        <v>42</v>
      </c>
      <c r="AB22" s="2">
        <f>1+6+16</f>
        <v>23</v>
      </c>
    </row>
    <row r="23" spans="1:28" ht="21" x14ac:dyDescent="0.3">
      <c r="A23" s="54" t="s">
        <v>94</v>
      </c>
      <c r="B23" s="55"/>
      <c r="C23" s="47">
        <v>30</v>
      </c>
      <c r="D23" s="47">
        <v>9</v>
      </c>
      <c r="E23" s="47">
        <v>9</v>
      </c>
      <c r="F23" s="47">
        <v>30</v>
      </c>
      <c r="G23" s="47">
        <v>2</v>
      </c>
      <c r="H23" s="47">
        <v>7</v>
      </c>
      <c r="I23" s="47">
        <v>10</v>
      </c>
      <c r="J23" s="47">
        <v>0</v>
      </c>
      <c r="K23" s="47">
        <v>0</v>
      </c>
      <c r="L23" s="47">
        <v>19</v>
      </c>
      <c r="M23" s="47">
        <v>1</v>
      </c>
      <c r="P23" t="s">
        <v>32</v>
      </c>
      <c r="R23" s="9">
        <v>12</v>
      </c>
      <c r="S23" s="9">
        <v>2</v>
      </c>
      <c r="T23" s="9">
        <v>5</v>
      </c>
      <c r="U23" s="9">
        <v>9</v>
      </c>
      <c r="V23" s="9">
        <v>0</v>
      </c>
      <c r="W23" s="9">
        <v>3</v>
      </c>
      <c r="X23" s="9">
        <v>3</v>
      </c>
      <c r="Y23" s="9">
        <v>3</v>
      </c>
      <c r="Z23" s="9">
        <v>0</v>
      </c>
      <c r="AA23" s="9">
        <v>1</v>
      </c>
      <c r="AB23" s="9">
        <v>4</v>
      </c>
    </row>
    <row r="24" spans="1:28" ht="21" x14ac:dyDescent="0.3">
      <c r="A24" s="54" t="s">
        <v>96</v>
      </c>
      <c r="B24" s="55"/>
      <c r="C24" s="48">
        <v>919</v>
      </c>
      <c r="D24" s="48">
        <v>25</v>
      </c>
      <c r="E24" s="48">
        <v>183</v>
      </c>
      <c r="F24" s="48">
        <v>757</v>
      </c>
      <c r="G24" s="48">
        <v>593</v>
      </c>
      <c r="H24" s="48">
        <v>56</v>
      </c>
      <c r="I24" s="48">
        <v>222</v>
      </c>
      <c r="J24" s="48">
        <v>4</v>
      </c>
      <c r="K24" s="48">
        <v>0</v>
      </c>
      <c r="L24" s="48">
        <v>43</v>
      </c>
      <c r="M24" s="48">
        <v>28</v>
      </c>
      <c r="P24" s="54" t="s">
        <v>33</v>
      </c>
      <c r="Q24" s="55"/>
      <c r="R24" s="12">
        <v>180</v>
      </c>
      <c r="S24" s="11">
        <v>8</v>
      </c>
      <c r="T24" s="11">
        <v>35</v>
      </c>
      <c r="U24" s="12">
        <v>153</v>
      </c>
      <c r="V24" s="11">
        <v>57</v>
      </c>
      <c r="W24" s="11">
        <v>22</v>
      </c>
      <c r="X24" s="11">
        <v>57</v>
      </c>
      <c r="Y24" s="11">
        <v>16</v>
      </c>
      <c r="Z24" s="11">
        <v>0</v>
      </c>
      <c r="AA24" s="11">
        <v>14</v>
      </c>
      <c r="AB24" s="11">
        <v>22</v>
      </c>
    </row>
    <row r="25" spans="1:28" x14ac:dyDescent="0.3">
      <c r="C25">
        <f t="shared" ref="C25:M25" si="0">SUM(C7:C24)</f>
        <v>5246</v>
      </c>
      <c r="D25">
        <f t="shared" si="0"/>
        <v>834</v>
      </c>
      <c r="E25">
        <f t="shared" si="0"/>
        <v>1789</v>
      </c>
      <c r="F25">
        <f t="shared" si="0"/>
        <v>4105</v>
      </c>
      <c r="G25">
        <f t="shared" si="0"/>
        <v>1359</v>
      </c>
      <c r="H25">
        <f t="shared" si="0"/>
        <v>2671</v>
      </c>
      <c r="I25">
        <f t="shared" si="0"/>
        <v>576</v>
      </c>
      <c r="J25">
        <f t="shared" si="0"/>
        <v>141</v>
      </c>
      <c r="K25">
        <f t="shared" si="0"/>
        <v>98</v>
      </c>
      <c r="L25">
        <f t="shared" si="0"/>
        <v>847</v>
      </c>
      <c r="M25">
        <f t="shared" si="0"/>
        <v>568</v>
      </c>
      <c r="P25" t="s">
        <v>34</v>
      </c>
      <c r="R25">
        <v>2051</v>
      </c>
      <c r="S25">
        <v>313</v>
      </c>
      <c r="T25">
        <v>1429</v>
      </c>
      <c r="U25">
        <v>935</v>
      </c>
      <c r="V25">
        <v>815</v>
      </c>
      <c r="W25">
        <v>469</v>
      </c>
      <c r="X25">
        <v>580</v>
      </c>
      <c r="Z25">
        <v>1</v>
      </c>
      <c r="AA25">
        <v>291</v>
      </c>
      <c r="AB25">
        <v>208</v>
      </c>
    </row>
    <row r="26" spans="1:28" x14ac:dyDescent="0.3">
      <c r="P26" t="s">
        <v>35</v>
      </c>
      <c r="R26">
        <v>95</v>
      </c>
      <c r="S26">
        <v>26</v>
      </c>
      <c r="T26">
        <v>75</v>
      </c>
      <c r="U26">
        <v>46</v>
      </c>
      <c r="V26">
        <v>49</v>
      </c>
      <c r="W26">
        <v>5</v>
      </c>
      <c r="X26">
        <v>0</v>
      </c>
      <c r="Y26">
        <v>53</v>
      </c>
      <c r="Z26">
        <v>0</v>
      </c>
      <c r="AA26">
        <v>10</v>
      </c>
      <c r="AB26">
        <v>4</v>
      </c>
    </row>
    <row r="27" spans="1:28" x14ac:dyDescent="0.3">
      <c r="P27" t="s">
        <v>36</v>
      </c>
      <c r="R27">
        <v>9</v>
      </c>
      <c r="S27">
        <v>2</v>
      </c>
      <c r="T27">
        <v>6</v>
      </c>
      <c r="U27">
        <v>5</v>
      </c>
      <c r="AB27">
        <v>11</v>
      </c>
    </row>
    <row r="28" spans="1:28" x14ac:dyDescent="0.3">
      <c r="P28" t="s">
        <v>37</v>
      </c>
      <c r="R28">
        <v>441</v>
      </c>
      <c r="S28">
        <v>69</v>
      </c>
      <c r="T28">
        <v>203</v>
      </c>
      <c r="U28">
        <v>307</v>
      </c>
      <c r="V28">
        <v>115</v>
      </c>
      <c r="W28">
        <v>64</v>
      </c>
      <c r="X28">
        <v>197</v>
      </c>
      <c r="Y28">
        <v>11</v>
      </c>
      <c r="Z28">
        <v>1</v>
      </c>
      <c r="AA28">
        <v>79</v>
      </c>
      <c r="AB28">
        <v>43</v>
      </c>
    </row>
    <row r="29" spans="1:28" ht="21" x14ac:dyDescent="0.3">
      <c r="P29" s="54" t="s">
        <v>38</v>
      </c>
      <c r="Q29" s="55"/>
      <c r="R29" s="16">
        <v>172</v>
      </c>
      <c r="S29" s="16">
        <v>18</v>
      </c>
      <c r="T29" s="16">
        <v>118</v>
      </c>
      <c r="U29" s="16">
        <v>72</v>
      </c>
      <c r="V29" s="16">
        <v>31</v>
      </c>
      <c r="W29" s="16">
        <v>31</v>
      </c>
      <c r="X29" s="16">
        <v>94</v>
      </c>
      <c r="Y29" s="16">
        <v>0</v>
      </c>
      <c r="Z29" s="16">
        <v>0</v>
      </c>
      <c r="AA29" s="16">
        <v>17</v>
      </c>
      <c r="AB29" s="16">
        <v>17</v>
      </c>
    </row>
    <row r="30" spans="1:28" x14ac:dyDescent="0.3">
      <c r="P30" t="s">
        <v>39</v>
      </c>
      <c r="R30">
        <v>107</v>
      </c>
      <c r="S30">
        <v>20</v>
      </c>
      <c r="T30">
        <v>55</v>
      </c>
      <c r="U30">
        <v>68</v>
      </c>
      <c r="V30">
        <v>5</v>
      </c>
      <c r="W30">
        <v>10</v>
      </c>
      <c r="X30">
        <v>43</v>
      </c>
      <c r="Y30">
        <v>3</v>
      </c>
      <c r="Z30">
        <v>0</v>
      </c>
      <c r="AA30">
        <v>29</v>
      </c>
      <c r="AB30">
        <v>30</v>
      </c>
    </row>
    <row r="31" spans="1:28" x14ac:dyDescent="0.3">
      <c r="P31" t="s">
        <v>40</v>
      </c>
      <c r="R31">
        <v>932</v>
      </c>
      <c r="S31">
        <v>92</v>
      </c>
      <c r="T31">
        <v>456</v>
      </c>
      <c r="U31">
        <v>568</v>
      </c>
      <c r="V31">
        <v>151</v>
      </c>
      <c r="W31">
        <v>91</v>
      </c>
      <c r="X31">
        <v>381</v>
      </c>
      <c r="Y31">
        <v>138</v>
      </c>
      <c r="Z31">
        <v>7</v>
      </c>
      <c r="AA31">
        <v>108</v>
      </c>
      <c r="AB31">
        <v>123</v>
      </c>
    </row>
    <row r="32" spans="1:28" x14ac:dyDescent="0.3">
      <c r="P32" t="s">
        <v>41</v>
      </c>
      <c r="R32">
        <v>1546</v>
      </c>
      <c r="S32">
        <v>305</v>
      </c>
      <c r="T32">
        <v>1093</v>
      </c>
      <c r="U32">
        <v>758</v>
      </c>
      <c r="V32">
        <v>148</v>
      </c>
      <c r="W32">
        <v>56</v>
      </c>
      <c r="X32">
        <v>536</v>
      </c>
      <c r="Y32">
        <v>420</v>
      </c>
      <c r="Z32">
        <v>2</v>
      </c>
      <c r="AA32">
        <v>476</v>
      </c>
      <c r="AB32">
        <v>213</v>
      </c>
    </row>
    <row r="33" spans="16:28" ht="21" x14ac:dyDescent="0.3">
      <c r="P33" s="54" t="s">
        <v>42</v>
      </c>
      <c r="Q33" s="55"/>
      <c r="R33" s="17">
        <v>329</v>
      </c>
      <c r="S33" s="17">
        <v>18</v>
      </c>
      <c r="T33" s="17">
        <v>142</v>
      </c>
      <c r="U33" s="17">
        <v>205</v>
      </c>
      <c r="V33" s="17">
        <v>94</v>
      </c>
      <c r="W33" s="17">
        <v>41</v>
      </c>
      <c r="X33" s="17">
        <v>163</v>
      </c>
      <c r="Y33" s="17">
        <v>0</v>
      </c>
      <c r="Z33" s="17">
        <v>0</v>
      </c>
      <c r="AA33" s="17">
        <v>22</v>
      </c>
      <c r="AB33" s="17">
        <v>27</v>
      </c>
    </row>
    <row r="34" spans="16:28" ht="21" x14ac:dyDescent="0.3">
      <c r="P34" s="59" t="s">
        <v>43</v>
      </c>
      <c r="Q34" s="55"/>
      <c r="R34" s="18">
        <v>192</v>
      </c>
      <c r="S34" s="18">
        <v>27</v>
      </c>
      <c r="T34" s="18">
        <v>137</v>
      </c>
      <c r="U34" s="18">
        <v>82</v>
      </c>
      <c r="V34" s="18">
        <v>17</v>
      </c>
      <c r="W34" s="18">
        <v>60</v>
      </c>
      <c r="X34" s="18">
        <v>36</v>
      </c>
      <c r="Y34" s="18">
        <v>13</v>
      </c>
      <c r="Z34" s="18">
        <v>0</v>
      </c>
      <c r="AA34" s="18">
        <v>24</v>
      </c>
      <c r="AB34" s="18">
        <v>69</v>
      </c>
    </row>
    <row r="35" spans="16:28" x14ac:dyDescent="0.3">
      <c r="P35" t="s">
        <v>44</v>
      </c>
      <c r="R35">
        <v>70</v>
      </c>
      <c r="S35">
        <v>1</v>
      </c>
      <c r="T35">
        <v>14</v>
      </c>
      <c r="U35">
        <v>57</v>
      </c>
      <c r="V35">
        <v>28</v>
      </c>
      <c r="W35">
        <v>13</v>
      </c>
      <c r="X35">
        <v>20</v>
      </c>
      <c r="AA35">
        <v>13</v>
      </c>
      <c r="AB35">
        <v>2</v>
      </c>
    </row>
    <row r="36" spans="16:28" x14ac:dyDescent="0.3">
      <c r="P36" t="s">
        <v>45</v>
      </c>
      <c r="R36">
        <v>49</v>
      </c>
      <c r="S36">
        <v>0</v>
      </c>
      <c r="T36">
        <v>26</v>
      </c>
      <c r="U36">
        <v>23</v>
      </c>
      <c r="V36">
        <v>2</v>
      </c>
      <c r="W36">
        <v>22</v>
      </c>
      <c r="X36">
        <v>9</v>
      </c>
      <c r="Y36">
        <v>7</v>
      </c>
      <c r="Z36">
        <v>3</v>
      </c>
      <c r="AA36">
        <v>9</v>
      </c>
      <c r="AB36">
        <v>9</v>
      </c>
    </row>
    <row r="37" spans="16:28" x14ac:dyDescent="0.3">
      <c r="P37" t="s">
        <v>46</v>
      </c>
      <c r="R37">
        <v>206</v>
      </c>
      <c r="S37">
        <v>20</v>
      </c>
      <c r="T37">
        <v>107</v>
      </c>
      <c r="U37">
        <v>106</v>
      </c>
      <c r="V37">
        <v>51</v>
      </c>
      <c r="W37">
        <v>23</v>
      </c>
      <c r="X37">
        <v>85</v>
      </c>
      <c r="Y37">
        <v>1</v>
      </c>
      <c r="Z37">
        <v>22</v>
      </c>
      <c r="AA37">
        <v>24</v>
      </c>
    </row>
    <row r="38" spans="16:28" ht="21" x14ac:dyDescent="0.3">
      <c r="P38" s="59" t="s">
        <v>47</v>
      </c>
      <c r="Q38" s="60"/>
      <c r="R38" s="21">
        <v>3</v>
      </c>
      <c r="S38" s="21">
        <v>5</v>
      </c>
      <c r="T38" s="21">
        <v>6</v>
      </c>
      <c r="U38" s="21">
        <v>2</v>
      </c>
      <c r="V38" s="21"/>
      <c r="W38" s="21">
        <v>2</v>
      </c>
      <c r="X38" s="21">
        <v>1</v>
      </c>
      <c r="Y38" s="21">
        <v>3</v>
      </c>
      <c r="Z38" s="21"/>
      <c r="AA38" s="21">
        <v>2</v>
      </c>
      <c r="AB38" s="21">
        <v>1</v>
      </c>
    </row>
    <row r="39" spans="16:28" x14ac:dyDescent="0.3">
      <c r="P39" t="s">
        <v>18</v>
      </c>
      <c r="R39">
        <v>865</v>
      </c>
      <c r="S39">
        <v>44</v>
      </c>
      <c r="T39">
        <v>146</v>
      </c>
      <c r="U39">
        <v>763</v>
      </c>
      <c r="V39">
        <v>199</v>
      </c>
      <c r="W39">
        <v>204</v>
      </c>
      <c r="X39">
        <v>156</v>
      </c>
      <c r="AA39">
        <v>238</v>
      </c>
      <c r="AB39">
        <v>112</v>
      </c>
    </row>
    <row r="40" spans="16:28" ht="21" x14ac:dyDescent="0.3">
      <c r="P40" s="59" t="s">
        <v>48</v>
      </c>
      <c r="Q40" s="60"/>
      <c r="R40" s="23">
        <v>979</v>
      </c>
      <c r="S40" s="23">
        <v>67</v>
      </c>
      <c r="T40" s="23">
        <v>354</v>
      </c>
      <c r="U40" s="23">
        <v>692</v>
      </c>
      <c r="V40" s="23">
        <v>409</v>
      </c>
      <c r="W40" s="23">
        <v>84</v>
      </c>
      <c r="X40" s="23">
        <v>284</v>
      </c>
      <c r="Y40" s="23">
        <v>18</v>
      </c>
      <c r="Z40" s="23">
        <v>12</v>
      </c>
      <c r="AA40" s="23">
        <v>176</v>
      </c>
      <c r="AB40" s="23">
        <v>63</v>
      </c>
    </row>
    <row r="41" spans="16:28" x14ac:dyDescent="0.3">
      <c r="P41" t="s">
        <v>17</v>
      </c>
      <c r="R41">
        <v>35</v>
      </c>
      <c r="S41">
        <v>14</v>
      </c>
      <c r="T41">
        <v>15</v>
      </c>
      <c r="U41">
        <v>34</v>
      </c>
      <c r="V41">
        <v>15</v>
      </c>
      <c r="W41">
        <v>13</v>
      </c>
      <c r="X41">
        <v>7</v>
      </c>
      <c r="Y41">
        <v>3</v>
      </c>
      <c r="AA41">
        <v>2</v>
      </c>
      <c r="AB41">
        <v>9</v>
      </c>
    </row>
    <row r="42" spans="16:28" ht="21" customHeight="1" x14ac:dyDescent="0.3">
      <c r="P42" s="59" t="s">
        <v>49</v>
      </c>
      <c r="Q42" s="60"/>
      <c r="R42" s="24">
        <v>772</v>
      </c>
      <c r="S42" s="24">
        <v>95</v>
      </c>
      <c r="T42" s="24">
        <v>548</v>
      </c>
      <c r="U42" s="24">
        <v>319</v>
      </c>
      <c r="V42" s="24">
        <v>249</v>
      </c>
      <c r="W42" s="24">
        <v>124</v>
      </c>
      <c r="X42" s="24">
        <v>312</v>
      </c>
      <c r="Y42" s="24">
        <v>23</v>
      </c>
      <c r="Z42" s="24">
        <v>2</v>
      </c>
      <c r="AA42" s="24">
        <v>50</v>
      </c>
      <c r="AB42" s="24">
        <v>107</v>
      </c>
    </row>
    <row r="43" spans="16:28" ht="21" x14ac:dyDescent="0.3">
      <c r="P43" s="54" t="s">
        <v>50</v>
      </c>
      <c r="Q43" s="55"/>
      <c r="R43" s="25">
        <v>33</v>
      </c>
      <c r="S43" s="25">
        <v>9</v>
      </c>
      <c r="T43" s="25">
        <v>17</v>
      </c>
      <c r="U43" s="25">
        <v>25</v>
      </c>
      <c r="V43" s="25"/>
      <c r="W43" s="25">
        <v>2</v>
      </c>
      <c r="X43" s="25"/>
      <c r="Y43" s="25">
        <v>5</v>
      </c>
      <c r="Z43" s="25">
        <v>1</v>
      </c>
      <c r="AA43" s="25">
        <v>1</v>
      </c>
      <c r="AB43" s="25">
        <v>33</v>
      </c>
    </row>
    <row r="44" spans="16:28" x14ac:dyDescent="0.3">
      <c r="P44" t="s">
        <v>51</v>
      </c>
      <c r="R44">
        <v>491</v>
      </c>
      <c r="S44">
        <v>28</v>
      </c>
      <c r="T44">
        <v>316</v>
      </c>
      <c r="U44">
        <v>203</v>
      </c>
      <c r="V44">
        <v>66</v>
      </c>
      <c r="W44">
        <v>152</v>
      </c>
      <c r="X44">
        <v>156</v>
      </c>
      <c r="Y44">
        <v>2</v>
      </c>
      <c r="Z44">
        <v>0</v>
      </c>
      <c r="AA44">
        <v>69</v>
      </c>
      <c r="AB44">
        <v>74</v>
      </c>
    </row>
    <row r="45" spans="16:28" ht="21" x14ac:dyDescent="0.3">
      <c r="P45" s="59" t="s">
        <v>52</v>
      </c>
      <c r="Q45" s="55"/>
      <c r="R45" s="26">
        <v>13</v>
      </c>
      <c r="S45" s="26">
        <v>5</v>
      </c>
      <c r="T45" s="26">
        <v>10</v>
      </c>
      <c r="U45" s="26">
        <v>8</v>
      </c>
      <c r="V45" s="26">
        <v>5</v>
      </c>
      <c r="W45" s="26">
        <v>2</v>
      </c>
      <c r="X45" s="26">
        <v>4</v>
      </c>
      <c r="Y45" s="26">
        <v>1</v>
      </c>
      <c r="Z45" s="26">
        <v>0</v>
      </c>
      <c r="AA45" s="26">
        <v>1</v>
      </c>
      <c r="AB45" s="26">
        <v>5</v>
      </c>
    </row>
    <row r="46" spans="16:28" x14ac:dyDescent="0.3">
      <c r="P46" t="s">
        <v>53</v>
      </c>
      <c r="R46">
        <v>32</v>
      </c>
      <c r="S46">
        <v>3</v>
      </c>
      <c r="T46">
        <v>12</v>
      </c>
      <c r="U46">
        <v>23</v>
      </c>
      <c r="V46">
        <v>3</v>
      </c>
      <c r="W46">
        <v>14</v>
      </c>
      <c r="X46">
        <v>0</v>
      </c>
      <c r="Y46">
        <v>11</v>
      </c>
      <c r="Z46">
        <v>1</v>
      </c>
      <c r="AA46">
        <v>1</v>
      </c>
      <c r="AB46">
        <v>5</v>
      </c>
    </row>
    <row r="47" spans="16:28" ht="21" x14ac:dyDescent="0.3">
      <c r="P47" t="s">
        <v>54</v>
      </c>
      <c r="R47" s="8">
        <v>13</v>
      </c>
      <c r="S47" s="8">
        <v>11</v>
      </c>
      <c r="T47" s="8">
        <v>7</v>
      </c>
      <c r="U47" s="8">
        <v>17</v>
      </c>
      <c r="V47" s="8">
        <v>1</v>
      </c>
      <c r="W47" s="8">
        <v>9</v>
      </c>
      <c r="X47" s="8">
        <v>7</v>
      </c>
      <c r="Y47" s="8">
        <v>3</v>
      </c>
      <c r="Z47" s="8">
        <v>0</v>
      </c>
      <c r="AA47" s="8">
        <v>1</v>
      </c>
      <c r="AB47" s="8">
        <v>13</v>
      </c>
    </row>
    <row r="48" spans="16:28" ht="21" x14ac:dyDescent="0.3">
      <c r="P48" s="54" t="s">
        <v>55</v>
      </c>
      <c r="Q48" s="55"/>
      <c r="R48" s="27">
        <v>19</v>
      </c>
      <c r="S48" s="27">
        <v>23</v>
      </c>
      <c r="T48" s="27">
        <v>15</v>
      </c>
      <c r="U48" s="27">
        <v>27</v>
      </c>
      <c r="V48" s="27">
        <v>0</v>
      </c>
      <c r="W48" s="27">
        <v>6</v>
      </c>
      <c r="X48" s="27">
        <v>1</v>
      </c>
      <c r="Y48" s="27">
        <v>0</v>
      </c>
      <c r="Z48" s="27">
        <v>0</v>
      </c>
      <c r="AA48" s="27">
        <v>8</v>
      </c>
      <c r="AB48" s="27">
        <v>27</v>
      </c>
    </row>
    <row r="49" spans="16:28" x14ac:dyDescent="0.3">
      <c r="P49" t="s">
        <v>56</v>
      </c>
      <c r="R49">
        <v>290</v>
      </c>
      <c r="S49">
        <v>8</v>
      </c>
      <c r="T49">
        <v>8</v>
      </c>
      <c r="U49">
        <v>291</v>
      </c>
      <c r="V49">
        <v>169</v>
      </c>
      <c r="W49">
        <v>48</v>
      </c>
      <c r="X49">
        <v>36</v>
      </c>
      <c r="Y49">
        <v>4</v>
      </c>
      <c r="Z49">
        <v>2</v>
      </c>
      <c r="AA49">
        <v>25</v>
      </c>
      <c r="AB49">
        <v>18</v>
      </c>
    </row>
    <row r="50" spans="16:28" ht="21" x14ac:dyDescent="0.3">
      <c r="P50" t="s">
        <v>67</v>
      </c>
      <c r="R50" s="8">
        <v>409</v>
      </c>
      <c r="S50" s="8">
        <v>19</v>
      </c>
      <c r="T50" s="8">
        <v>82</v>
      </c>
      <c r="U50" s="8">
        <v>346</v>
      </c>
      <c r="V50" s="8">
        <v>231</v>
      </c>
      <c r="W50" s="8">
        <v>38</v>
      </c>
      <c r="X50" s="8">
        <v>114</v>
      </c>
      <c r="Y50" s="8">
        <v>6</v>
      </c>
      <c r="Z50" s="8">
        <v>0</v>
      </c>
      <c r="AA50" s="8">
        <v>30</v>
      </c>
      <c r="AB50" s="8">
        <v>16</v>
      </c>
    </row>
    <row r="51" spans="16:28" x14ac:dyDescent="0.3">
      <c r="P51" t="s">
        <v>68</v>
      </c>
      <c r="R51">
        <v>405</v>
      </c>
      <c r="S51">
        <v>17</v>
      </c>
      <c r="T51">
        <v>242</v>
      </c>
      <c r="U51">
        <v>180</v>
      </c>
      <c r="V51">
        <v>100</v>
      </c>
      <c r="W51">
        <v>65</v>
      </c>
      <c r="X51">
        <v>201</v>
      </c>
      <c r="Y51">
        <v>2</v>
      </c>
      <c r="Z51">
        <v>0</v>
      </c>
      <c r="AA51">
        <v>33</v>
      </c>
      <c r="AB51">
        <v>21</v>
      </c>
    </row>
    <row r="52" spans="16:28" x14ac:dyDescent="0.3">
      <c r="P52" t="s">
        <v>69</v>
      </c>
      <c r="R52">
        <v>96</v>
      </c>
      <c r="S52">
        <v>62</v>
      </c>
      <c r="T52">
        <v>70</v>
      </c>
      <c r="U52">
        <v>88</v>
      </c>
      <c r="V52">
        <v>27</v>
      </c>
      <c r="W52">
        <v>15</v>
      </c>
      <c r="X52">
        <v>66</v>
      </c>
      <c r="Y52">
        <v>0</v>
      </c>
      <c r="Z52">
        <v>3</v>
      </c>
      <c r="AA52">
        <v>30</v>
      </c>
      <c r="AB52">
        <v>17</v>
      </c>
    </row>
    <row r="53" spans="16:28" x14ac:dyDescent="0.3">
      <c r="P53" t="s">
        <v>70</v>
      </c>
      <c r="R53">
        <v>107</v>
      </c>
      <c r="S53">
        <v>0</v>
      </c>
      <c r="T53">
        <v>32</v>
      </c>
      <c r="U53">
        <v>75</v>
      </c>
      <c r="V53">
        <v>52</v>
      </c>
      <c r="W53">
        <v>12</v>
      </c>
      <c r="X53">
        <v>17</v>
      </c>
      <c r="Y53">
        <v>1</v>
      </c>
      <c r="Z53">
        <v>0</v>
      </c>
      <c r="AA53">
        <v>7</v>
      </c>
      <c r="AB53">
        <v>18</v>
      </c>
    </row>
    <row r="54" spans="16:28" ht="21" x14ac:dyDescent="0.3">
      <c r="P54" s="54" t="s">
        <v>71</v>
      </c>
      <c r="Q54" s="55"/>
      <c r="R54" s="29">
        <v>203</v>
      </c>
      <c r="S54" s="29">
        <v>30</v>
      </c>
      <c r="T54" s="29">
        <v>139</v>
      </c>
      <c r="U54" s="29">
        <v>94</v>
      </c>
      <c r="V54" s="29">
        <v>28</v>
      </c>
      <c r="W54" s="29">
        <v>35</v>
      </c>
      <c r="X54" s="29">
        <v>122</v>
      </c>
      <c r="Y54" s="29">
        <v>1</v>
      </c>
      <c r="Z54" s="29"/>
      <c r="AA54" s="29">
        <v>44</v>
      </c>
      <c r="AB54" s="29">
        <v>35</v>
      </c>
    </row>
    <row r="55" spans="16:28" x14ac:dyDescent="0.3">
      <c r="P55" t="s">
        <v>72</v>
      </c>
      <c r="R55">
        <v>179</v>
      </c>
      <c r="S55">
        <v>7</v>
      </c>
      <c r="T55">
        <v>71</v>
      </c>
      <c r="U55">
        <v>115</v>
      </c>
      <c r="V55">
        <v>23</v>
      </c>
      <c r="W55">
        <v>48</v>
      </c>
      <c r="X55">
        <v>34</v>
      </c>
      <c r="Y55">
        <v>0</v>
      </c>
      <c r="Z55">
        <v>0</v>
      </c>
      <c r="AA55">
        <v>52</v>
      </c>
      <c r="AB55">
        <v>29</v>
      </c>
    </row>
    <row r="56" spans="16:28" ht="21" x14ac:dyDescent="0.3">
      <c r="P56" s="54" t="s">
        <v>73</v>
      </c>
      <c r="Q56" s="55"/>
      <c r="R56" s="30">
        <v>65</v>
      </c>
      <c r="S56" s="30">
        <v>43</v>
      </c>
      <c r="T56" s="30">
        <v>56</v>
      </c>
      <c r="U56" s="30">
        <v>52</v>
      </c>
      <c r="V56" s="30">
        <v>7</v>
      </c>
      <c r="W56" s="30">
        <v>16</v>
      </c>
      <c r="X56" s="30">
        <v>30</v>
      </c>
      <c r="Y56" s="30">
        <v>2</v>
      </c>
      <c r="Z56" s="30">
        <v>0</v>
      </c>
      <c r="AA56" s="30">
        <v>46</v>
      </c>
      <c r="AB56" s="30">
        <v>7</v>
      </c>
    </row>
    <row r="57" spans="16:28" ht="21" x14ac:dyDescent="0.3">
      <c r="P57" s="54" t="s">
        <v>74</v>
      </c>
      <c r="Q57" s="55"/>
      <c r="R57" s="34">
        <v>231</v>
      </c>
      <c r="S57" s="34">
        <v>31</v>
      </c>
      <c r="T57" s="34">
        <v>98</v>
      </c>
      <c r="U57" s="34">
        <v>164</v>
      </c>
      <c r="V57" s="34">
        <v>35</v>
      </c>
      <c r="W57" s="34">
        <v>20</v>
      </c>
      <c r="X57" s="34">
        <v>126</v>
      </c>
      <c r="Y57" s="34">
        <v>0</v>
      </c>
      <c r="Z57" s="34">
        <v>0</v>
      </c>
      <c r="AA57" s="34">
        <v>44</v>
      </c>
      <c r="AB57" s="34">
        <v>39</v>
      </c>
    </row>
    <row r="58" spans="16:28" ht="21" x14ac:dyDescent="0.3">
      <c r="P58" s="54" t="s">
        <v>77</v>
      </c>
      <c r="Q58" s="55"/>
      <c r="R58" s="35">
        <v>274</v>
      </c>
      <c r="S58" s="35">
        <v>26</v>
      </c>
      <c r="T58" s="35">
        <v>129</v>
      </c>
      <c r="U58" s="35">
        <v>171</v>
      </c>
      <c r="V58" s="35">
        <v>12</v>
      </c>
      <c r="W58" s="35">
        <v>168</v>
      </c>
      <c r="X58" s="35">
        <v>74</v>
      </c>
      <c r="Y58" s="35"/>
      <c r="Z58" s="35"/>
      <c r="AA58" s="35">
        <v>35</v>
      </c>
      <c r="AB58" s="35">
        <v>11</v>
      </c>
    </row>
    <row r="59" spans="16:28" x14ac:dyDescent="0.3">
      <c r="P59" t="s">
        <v>78</v>
      </c>
      <c r="R59">
        <v>135</v>
      </c>
      <c r="S59">
        <v>9</v>
      </c>
      <c r="T59">
        <v>56</v>
      </c>
      <c r="U59">
        <v>88</v>
      </c>
      <c r="V59">
        <v>25</v>
      </c>
      <c r="W59">
        <v>34</v>
      </c>
      <c r="X59">
        <v>22</v>
      </c>
      <c r="Y59">
        <v>8</v>
      </c>
      <c r="Z59" t="s">
        <v>76</v>
      </c>
      <c r="AA59">
        <v>33</v>
      </c>
      <c r="AB59">
        <v>22</v>
      </c>
    </row>
    <row r="60" spans="16:28" ht="21" x14ac:dyDescent="0.3">
      <c r="P60" s="54" t="s">
        <v>80</v>
      </c>
      <c r="Q60" s="55"/>
      <c r="R60" s="36">
        <v>84</v>
      </c>
      <c r="S60" s="36">
        <v>6</v>
      </c>
      <c r="T60" s="36">
        <v>60</v>
      </c>
      <c r="U60" s="36">
        <v>30</v>
      </c>
      <c r="V60" s="36">
        <v>64</v>
      </c>
      <c r="W60" s="36">
        <v>12</v>
      </c>
      <c r="X60" s="36">
        <v>2</v>
      </c>
      <c r="Y60" s="36">
        <v>78</v>
      </c>
      <c r="Z60" s="36"/>
      <c r="AA60" s="36">
        <v>12</v>
      </c>
      <c r="AB60" s="36">
        <v>6</v>
      </c>
    </row>
    <row r="61" spans="16:28" ht="21" x14ac:dyDescent="0.3">
      <c r="P61" s="54" t="s">
        <v>81</v>
      </c>
      <c r="Q61" s="55"/>
      <c r="R61" s="37">
        <v>13</v>
      </c>
      <c r="S61" s="37">
        <v>6</v>
      </c>
      <c r="T61" s="37">
        <v>11</v>
      </c>
      <c r="U61" s="37">
        <v>8</v>
      </c>
      <c r="V61" s="37">
        <v>2</v>
      </c>
      <c r="W61" s="37">
        <v>4</v>
      </c>
      <c r="X61" s="37"/>
      <c r="Y61" s="37"/>
      <c r="Z61" s="37"/>
      <c r="AA61" s="37">
        <v>12</v>
      </c>
      <c r="AB61" s="37">
        <v>1</v>
      </c>
    </row>
    <row r="62" spans="16:28" ht="21" x14ac:dyDescent="0.3">
      <c r="P62" s="54" t="s">
        <v>82</v>
      </c>
      <c r="Q62" s="55"/>
      <c r="R62" s="38">
        <v>185</v>
      </c>
      <c r="S62" s="38">
        <v>61</v>
      </c>
      <c r="T62" s="38">
        <v>57</v>
      </c>
      <c r="U62" s="38">
        <v>189</v>
      </c>
      <c r="V62" s="38">
        <v>11</v>
      </c>
      <c r="W62" s="38">
        <v>9</v>
      </c>
      <c r="X62" s="38">
        <v>134</v>
      </c>
      <c r="Y62" s="38">
        <v>5</v>
      </c>
      <c r="Z62" s="38">
        <v>1</v>
      </c>
      <c r="AA62" s="38">
        <v>52</v>
      </c>
      <c r="AB62" s="38">
        <v>34</v>
      </c>
    </row>
    <row r="63" spans="16:28" ht="21" x14ac:dyDescent="0.3">
      <c r="P63" s="61"/>
      <c r="Q63" s="62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6:28" ht="21" x14ac:dyDescent="0.3">
      <c r="P64" s="59" t="s">
        <v>24</v>
      </c>
      <c r="Q64" s="60"/>
      <c r="R64" s="40">
        <v>56</v>
      </c>
      <c r="S64" s="40">
        <v>0</v>
      </c>
      <c r="T64" s="40">
        <v>44</v>
      </c>
      <c r="U64" s="40">
        <v>12</v>
      </c>
      <c r="V64" s="40">
        <v>12</v>
      </c>
      <c r="W64" s="40">
        <v>1</v>
      </c>
      <c r="X64" s="40">
        <v>15</v>
      </c>
      <c r="Y64" s="40">
        <v>16</v>
      </c>
      <c r="Z64" s="40">
        <v>0</v>
      </c>
      <c r="AA64" s="40">
        <v>10</v>
      </c>
      <c r="AB64" s="40">
        <v>2</v>
      </c>
    </row>
    <row r="65" spans="16:28" x14ac:dyDescent="0.3">
      <c r="P65" t="s">
        <v>83</v>
      </c>
      <c r="R65">
        <v>1095</v>
      </c>
      <c r="S65">
        <v>78</v>
      </c>
      <c r="T65">
        <v>631</v>
      </c>
      <c r="U65">
        <v>542</v>
      </c>
      <c r="V65">
        <v>215</v>
      </c>
      <c r="W65">
        <v>229</v>
      </c>
      <c r="X65">
        <v>364</v>
      </c>
      <c r="Y65">
        <v>95</v>
      </c>
      <c r="Z65">
        <v>11</v>
      </c>
      <c r="AA65">
        <v>138</v>
      </c>
      <c r="AB65">
        <v>121</v>
      </c>
    </row>
    <row r="66" spans="16:28" ht="21" x14ac:dyDescent="0.3">
      <c r="P66" s="54" t="s">
        <v>84</v>
      </c>
      <c r="Q66" s="55"/>
      <c r="R66" s="41">
        <v>3</v>
      </c>
      <c r="S66" s="41" t="s">
        <v>76</v>
      </c>
      <c r="T66" s="41">
        <v>3</v>
      </c>
      <c r="U66" s="41" t="s">
        <v>76</v>
      </c>
      <c r="V66" s="41">
        <v>1</v>
      </c>
      <c r="W66" s="41" t="s">
        <v>76</v>
      </c>
      <c r="X66" s="41" t="s">
        <v>76</v>
      </c>
      <c r="Y66" s="41" t="s">
        <v>76</v>
      </c>
      <c r="Z66" s="41" t="s">
        <v>76</v>
      </c>
      <c r="AA66" s="41">
        <v>2</v>
      </c>
      <c r="AB66" s="41" t="s">
        <v>76</v>
      </c>
    </row>
    <row r="67" spans="16:28" x14ac:dyDescent="0.3">
      <c r="P67" t="s">
        <v>85</v>
      </c>
      <c r="R67">
        <v>337</v>
      </c>
      <c r="S67">
        <v>62</v>
      </c>
      <c r="T67">
        <v>148</v>
      </c>
      <c r="U67">
        <v>251</v>
      </c>
      <c r="V67">
        <v>72</v>
      </c>
      <c r="W67">
        <v>24</v>
      </c>
      <c r="X67">
        <v>118</v>
      </c>
      <c r="Y67">
        <v>4</v>
      </c>
      <c r="AA67">
        <v>119</v>
      </c>
      <c r="AB67">
        <v>62</v>
      </c>
    </row>
    <row r="68" spans="16:28" x14ac:dyDescent="0.3">
      <c r="P68" t="s">
        <v>86</v>
      </c>
      <c r="R68">
        <v>11</v>
      </c>
      <c r="S68">
        <v>14</v>
      </c>
      <c r="T68">
        <v>22</v>
      </c>
      <c r="U68">
        <v>3</v>
      </c>
      <c r="W68">
        <v>7</v>
      </c>
      <c r="X68">
        <v>14</v>
      </c>
      <c r="Y68">
        <v>2</v>
      </c>
      <c r="AB68">
        <v>2</v>
      </c>
    </row>
    <row r="69" spans="16:28" ht="21" x14ac:dyDescent="0.3">
      <c r="P69" s="54" t="s">
        <v>87</v>
      </c>
      <c r="Q69" s="55"/>
      <c r="R69" s="42">
        <v>342</v>
      </c>
      <c r="S69" s="42">
        <v>6</v>
      </c>
      <c r="T69" s="42">
        <v>37</v>
      </c>
      <c r="U69" s="42">
        <v>311</v>
      </c>
      <c r="V69" s="42">
        <v>101</v>
      </c>
      <c r="W69" s="42">
        <v>38</v>
      </c>
      <c r="X69" s="42">
        <v>129</v>
      </c>
      <c r="Y69" s="42">
        <v>8</v>
      </c>
      <c r="Z69" s="42">
        <v>1</v>
      </c>
      <c r="AA69" s="42">
        <v>38</v>
      </c>
      <c r="AB69" s="42">
        <v>33</v>
      </c>
    </row>
    <row r="70" spans="16:28" ht="21" x14ac:dyDescent="0.3">
      <c r="P70" s="54" t="s">
        <v>88</v>
      </c>
      <c r="Q70" s="58"/>
      <c r="R70" s="43">
        <v>1742</v>
      </c>
      <c r="S70" s="43">
        <v>207</v>
      </c>
      <c r="T70" s="43">
        <v>929</v>
      </c>
      <c r="U70" s="43">
        <v>1020</v>
      </c>
      <c r="V70" s="43">
        <v>596</v>
      </c>
      <c r="W70" s="43">
        <v>321</v>
      </c>
      <c r="X70" s="43">
        <v>561</v>
      </c>
      <c r="Y70" s="43">
        <v>126</v>
      </c>
      <c r="Z70" s="43">
        <v>1</v>
      </c>
      <c r="AA70" s="43">
        <v>291</v>
      </c>
      <c r="AB70" s="43">
        <v>53</v>
      </c>
    </row>
    <row r="71" spans="16:28" ht="21" x14ac:dyDescent="0.3">
      <c r="P71" s="54" t="s">
        <v>90</v>
      </c>
      <c r="Q71" s="55"/>
      <c r="R71" s="44">
        <v>173</v>
      </c>
      <c r="S71" s="44">
        <v>26</v>
      </c>
      <c r="T71" s="44">
        <v>74</v>
      </c>
      <c r="U71" s="44">
        <v>125</v>
      </c>
      <c r="V71" s="44">
        <v>16</v>
      </c>
      <c r="W71" s="44">
        <v>39</v>
      </c>
      <c r="X71" s="44">
        <v>64</v>
      </c>
      <c r="Y71" s="44">
        <v>2</v>
      </c>
      <c r="Z71" s="44">
        <v>0</v>
      </c>
      <c r="AA71" s="44">
        <v>44</v>
      </c>
      <c r="AB71" s="44">
        <v>34</v>
      </c>
    </row>
    <row r="72" spans="16:28" x14ac:dyDescent="0.3">
      <c r="P72" t="s">
        <v>91</v>
      </c>
      <c r="R72">
        <v>708</v>
      </c>
      <c r="S72">
        <v>119</v>
      </c>
      <c r="T72">
        <v>628</v>
      </c>
      <c r="U72">
        <v>199</v>
      </c>
      <c r="V72">
        <v>129</v>
      </c>
      <c r="W72">
        <v>0</v>
      </c>
      <c r="X72">
        <v>475</v>
      </c>
      <c r="Y72">
        <v>175</v>
      </c>
      <c r="Z72">
        <v>7</v>
      </c>
      <c r="AA72">
        <v>137</v>
      </c>
      <c r="AB72">
        <v>66</v>
      </c>
    </row>
    <row r="73" spans="16:28" ht="21" x14ac:dyDescent="0.3">
      <c r="P73" s="54" t="s">
        <v>92</v>
      </c>
      <c r="Q73" s="55"/>
      <c r="R73" s="45">
        <v>3</v>
      </c>
      <c r="S73" s="45"/>
      <c r="T73" s="45"/>
      <c r="U73" s="45">
        <v>3</v>
      </c>
      <c r="V73" s="45">
        <v>1</v>
      </c>
      <c r="W73" s="45"/>
      <c r="X73" s="45"/>
      <c r="Y73" s="45"/>
      <c r="Z73" s="45"/>
      <c r="AA73" s="45">
        <v>2</v>
      </c>
      <c r="AB73" s="45"/>
    </row>
    <row r="74" spans="16:28" ht="21" x14ac:dyDescent="0.3">
      <c r="P74" s="54" t="s">
        <v>93</v>
      </c>
      <c r="Q74" s="55"/>
      <c r="R74" s="46">
        <v>142</v>
      </c>
      <c r="S74" s="46">
        <v>0</v>
      </c>
      <c r="T74" s="46">
        <v>1</v>
      </c>
      <c r="U74" s="46">
        <v>141</v>
      </c>
      <c r="V74" s="46">
        <v>34</v>
      </c>
      <c r="W74" s="46">
        <v>15</v>
      </c>
      <c r="X74" s="46">
        <v>17</v>
      </c>
      <c r="Y74" s="46">
        <v>23</v>
      </c>
      <c r="Z74" s="46">
        <v>17</v>
      </c>
      <c r="AA74" s="46">
        <v>15</v>
      </c>
      <c r="AB74" s="46">
        <v>21</v>
      </c>
    </row>
    <row r="75" spans="16:28" ht="21" x14ac:dyDescent="0.3">
      <c r="P75" t="s">
        <v>97</v>
      </c>
      <c r="R75" s="8">
        <v>469</v>
      </c>
      <c r="S75" s="8">
        <v>17</v>
      </c>
      <c r="T75" s="8">
        <v>9</v>
      </c>
      <c r="U75" s="8">
        <v>477</v>
      </c>
      <c r="V75" s="8">
        <v>277</v>
      </c>
      <c r="W75" s="8">
        <v>10</v>
      </c>
      <c r="X75" s="8">
        <v>154</v>
      </c>
      <c r="Y75" s="8">
        <v>2</v>
      </c>
      <c r="Z75" s="8">
        <v>2</v>
      </c>
      <c r="AA75" s="8">
        <v>27</v>
      </c>
      <c r="AB75" s="8">
        <v>14</v>
      </c>
    </row>
    <row r="76" spans="16:28" ht="21" x14ac:dyDescent="0.3">
      <c r="P76" s="54" t="s">
        <v>98</v>
      </c>
      <c r="Q76" s="55"/>
      <c r="R76" s="49">
        <v>158</v>
      </c>
      <c r="S76" s="49">
        <v>30</v>
      </c>
      <c r="T76" s="49">
        <v>53</v>
      </c>
      <c r="U76" s="49">
        <v>135</v>
      </c>
      <c r="V76" s="49">
        <v>22</v>
      </c>
      <c r="W76" s="49">
        <v>41</v>
      </c>
      <c r="X76" s="49">
        <v>47</v>
      </c>
      <c r="Y76" s="49">
        <v>2</v>
      </c>
      <c r="Z76" s="49">
        <v>1</v>
      </c>
      <c r="AA76" s="49">
        <v>39</v>
      </c>
      <c r="AB76" s="49">
        <v>36</v>
      </c>
    </row>
    <row r="77" spans="16:28" ht="18" x14ac:dyDescent="0.3">
      <c r="P77" s="56" t="s">
        <v>99</v>
      </c>
      <c r="Q77" s="57"/>
      <c r="R77" s="50">
        <v>1</v>
      </c>
      <c r="S77" s="50">
        <v>11</v>
      </c>
      <c r="T77" s="50">
        <v>10</v>
      </c>
      <c r="U77" s="50">
        <v>2</v>
      </c>
      <c r="V77" s="50">
        <v>0</v>
      </c>
      <c r="W77" s="50">
        <v>0</v>
      </c>
      <c r="X77" s="50">
        <v>0</v>
      </c>
      <c r="Y77" s="50">
        <v>8</v>
      </c>
      <c r="Z77" s="50">
        <v>0</v>
      </c>
      <c r="AA77" s="50">
        <v>0</v>
      </c>
      <c r="AB77" s="50">
        <v>4</v>
      </c>
    </row>
    <row r="78" spans="16:28" x14ac:dyDescent="0.3">
      <c r="S78">
        <f t="shared" ref="S78:AB78" si="1">SUM(S7:S77)</f>
        <v>2867</v>
      </c>
      <c r="T78">
        <f t="shared" si="1"/>
        <v>10954</v>
      </c>
      <c r="U78">
        <f t="shared" si="1"/>
        <v>12998</v>
      </c>
      <c r="V78">
        <f t="shared" si="1"/>
        <v>5641</v>
      </c>
      <c r="W78">
        <f t="shared" si="1"/>
        <v>3390</v>
      </c>
      <c r="X78">
        <f t="shared" si="1"/>
        <v>7163</v>
      </c>
      <c r="Y78">
        <f t="shared" si="1"/>
        <v>1524</v>
      </c>
      <c r="Z78">
        <f t="shared" si="1"/>
        <v>150</v>
      </c>
      <c r="AA78">
        <f t="shared" si="1"/>
        <v>3798</v>
      </c>
      <c r="AB78">
        <f t="shared" si="1"/>
        <v>2593</v>
      </c>
    </row>
    <row r="79" spans="16:28" x14ac:dyDescent="0.3">
      <c r="R79">
        <f>SUM(R7:R78)</f>
        <v>21107</v>
      </c>
    </row>
  </sheetData>
  <mergeCells count="52">
    <mergeCell ref="A7:B7"/>
    <mergeCell ref="A8:B8"/>
    <mergeCell ref="P7:Q7"/>
    <mergeCell ref="P8:Q8"/>
    <mergeCell ref="A5:B6"/>
    <mergeCell ref="C5:D5"/>
    <mergeCell ref="E5:F5"/>
    <mergeCell ref="G5:K5"/>
    <mergeCell ref="L5:L6"/>
    <mergeCell ref="M5:M6"/>
    <mergeCell ref="A14:B14"/>
    <mergeCell ref="A15:B15"/>
    <mergeCell ref="A17:B17"/>
    <mergeCell ref="P29:Q29"/>
    <mergeCell ref="A11:B11"/>
    <mergeCell ref="A12:B12"/>
    <mergeCell ref="A13:B13"/>
    <mergeCell ref="P21:Q21"/>
    <mergeCell ref="P22:Q22"/>
    <mergeCell ref="P24:Q24"/>
    <mergeCell ref="P15:Q15"/>
    <mergeCell ref="P18:Q18"/>
    <mergeCell ref="P19:Q19"/>
    <mergeCell ref="P61:Q61"/>
    <mergeCell ref="P54:Q54"/>
    <mergeCell ref="P56:Q56"/>
    <mergeCell ref="A18:B18"/>
    <mergeCell ref="A19:B19"/>
    <mergeCell ref="P43:Q43"/>
    <mergeCell ref="P45:Q45"/>
    <mergeCell ref="P48:Q48"/>
    <mergeCell ref="P38:Q38"/>
    <mergeCell ref="P40:Q40"/>
    <mergeCell ref="P42:Q42"/>
    <mergeCell ref="P33:Q33"/>
    <mergeCell ref="P34:Q34"/>
    <mergeCell ref="P76:Q76"/>
    <mergeCell ref="P77:Q77"/>
    <mergeCell ref="P73:Q73"/>
    <mergeCell ref="P74:Q74"/>
    <mergeCell ref="A23:B23"/>
    <mergeCell ref="A24:B24"/>
    <mergeCell ref="P69:Q69"/>
    <mergeCell ref="P70:Q70"/>
    <mergeCell ref="P71:Q71"/>
    <mergeCell ref="P64:Q64"/>
    <mergeCell ref="P66:Q66"/>
    <mergeCell ref="P62:Q62"/>
    <mergeCell ref="P63:Q63"/>
    <mergeCell ref="P57:Q57"/>
    <mergeCell ref="P58:Q58"/>
    <mergeCell ref="P60:Q6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H10" sqref="H10"/>
    </sheetView>
  </sheetViews>
  <sheetFormatPr defaultRowHeight="14.4" x14ac:dyDescent="0.3"/>
  <cols>
    <col min="2" max="2" width="25.44140625" customWidth="1"/>
  </cols>
  <sheetData>
    <row r="1" spans="1:13" ht="20.399999999999999" x14ac:dyDescent="0.3">
      <c r="A1" s="67"/>
      <c r="B1" s="67"/>
      <c r="C1" s="69" t="s">
        <v>2</v>
      </c>
      <c r="D1" s="69"/>
      <c r="E1" s="69" t="s">
        <v>3</v>
      </c>
      <c r="F1" s="70"/>
      <c r="G1" s="69" t="s">
        <v>4</v>
      </c>
      <c r="H1" s="70"/>
      <c r="I1" s="70"/>
      <c r="J1" s="70"/>
      <c r="K1" s="70"/>
      <c r="L1" s="71" t="s">
        <v>5</v>
      </c>
      <c r="M1" s="71" t="s">
        <v>6</v>
      </c>
    </row>
    <row r="2" spans="1:13" ht="175.8" x14ac:dyDescent="0.3">
      <c r="A2" s="68"/>
      <c r="B2" s="68"/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72"/>
      <c r="M2" s="72"/>
    </row>
    <row r="3" spans="1:13" ht="21" x14ac:dyDescent="0.4">
      <c r="A3" s="65">
        <v>1</v>
      </c>
      <c r="B3" s="66"/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21" x14ac:dyDescent="0.3">
      <c r="A4" s="63" t="s">
        <v>100</v>
      </c>
      <c r="B4" s="73"/>
      <c r="C4" s="2">
        <v>9840</v>
      </c>
      <c r="D4" s="2">
        <v>2219</v>
      </c>
      <c r="E4" s="2">
        <v>7860</v>
      </c>
      <c r="F4" s="2">
        <v>4199</v>
      </c>
      <c r="G4" s="2">
        <v>205</v>
      </c>
      <c r="H4" s="2">
        <v>2460</v>
      </c>
      <c r="I4" s="2">
        <v>244</v>
      </c>
      <c r="J4" s="2">
        <v>2707</v>
      </c>
      <c r="K4" s="2">
        <v>33</v>
      </c>
      <c r="L4" s="2">
        <v>271</v>
      </c>
      <c r="M4" s="2">
        <v>1683</v>
      </c>
    </row>
    <row r="5" spans="1:13" ht="21" x14ac:dyDescent="0.4">
      <c r="A5" s="52" t="s">
        <v>101</v>
      </c>
      <c r="B5" s="52"/>
      <c r="C5" s="51">
        <v>18393</v>
      </c>
      <c r="D5" s="51">
        <v>3813</v>
      </c>
      <c r="E5" s="51">
        <v>12777</v>
      </c>
      <c r="F5" s="51">
        <v>9713</v>
      </c>
      <c r="G5" s="51">
        <v>4192</v>
      </c>
      <c r="H5" s="51">
        <v>2747</v>
      </c>
      <c r="I5" s="51">
        <v>7004</v>
      </c>
      <c r="J5" s="51">
        <v>1853</v>
      </c>
      <c r="K5" s="51">
        <v>138</v>
      </c>
      <c r="L5" s="51">
        <v>4228</v>
      </c>
      <c r="M5" s="51">
        <v>2470</v>
      </c>
    </row>
    <row r="6" spans="1:13" ht="21" x14ac:dyDescent="0.4">
      <c r="A6" s="52" t="s">
        <v>102</v>
      </c>
      <c r="B6" s="53"/>
      <c r="C6" s="51">
        <f t="shared" ref="C6:M6" si="0">SUM(C4:C5)</f>
        <v>28233</v>
      </c>
      <c r="D6" s="51">
        <f t="shared" si="0"/>
        <v>6032</v>
      </c>
      <c r="E6" s="51">
        <f t="shared" si="0"/>
        <v>20637</v>
      </c>
      <c r="F6" s="51">
        <f t="shared" si="0"/>
        <v>13912</v>
      </c>
      <c r="G6" s="51">
        <f t="shared" si="0"/>
        <v>4397</v>
      </c>
      <c r="H6" s="51">
        <f t="shared" si="0"/>
        <v>5207</v>
      </c>
      <c r="I6" s="51">
        <f t="shared" si="0"/>
        <v>7248</v>
      </c>
      <c r="J6" s="51">
        <f t="shared" si="0"/>
        <v>4560</v>
      </c>
      <c r="K6" s="51">
        <f t="shared" si="0"/>
        <v>171</v>
      </c>
      <c r="L6" s="51">
        <f t="shared" si="0"/>
        <v>4499</v>
      </c>
      <c r="M6" s="51">
        <f t="shared" si="0"/>
        <v>4153</v>
      </c>
    </row>
  </sheetData>
  <mergeCells count="8">
    <mergeCell ref="G1:K1"/>
    <mergeCell ref="L1:L2"/>
    <mergeCell ref="M1:M2"/>
    <mergeCell ref="A3:B3"/>
    <mergeCell ref="A4:B4"/>
    <mergeCell ref="A1:B2"/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Белянкина Ирина Викторовна</dc:creator>
  <cp:lastModifiedBy>Белянкина Ирина Викторовна</cp:lastModifiedBy>
  <dcterms:created xsi:type="dcterms:W3CDTF">2017-10-13T09:24:29Z</dcterms:created>
  <dcterms:modified xsi:type="dcterms:W3CDTF">2020-04-15T11:09:09Z</dcterms:modified>
</cp:coreProperties>
</file>