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tratova\Desktop\Отчеты\Отчет о работе с обращениями граждан\2023 год\2 квартал 2023 года\"/>
    </mc:Choice>
  </mc:AlternateContent>
  <bookViews>
    <workbookView xWindow="0" yWindow="0" windowWidth="24000" windowHeight="9735"/>
  </bookViews>
  <sheets>
    <sheet name="Лист1" sheetId="1" r:id="rId1"/>
  </sheets>
  <definedNames>
    <definedName name="_xlnm._FilterDatabase" localSheetId="0" hidden="1">Лист1!$A$1:$B$76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L33" i="1"/>
  <c r="K33" i="1"/>
  <c r="J33" i="1"/>
  <c r="I33" i="1"/>
  <c r="H33" i="1"/>
  <c r="G33" i="1"/>
  <c r="F33" i="1"/>
  <c r="E33" i="1"/>
  <c r="D33" i="1"/>
  <c r="C33" i="1"/>
  <c r="M76" i="1" l="1"/>
  <c r="L76" i="1"/>
  <c r="K76" i="1"/>
  <c r="J76" i="1"/>
  <c r="I76" i="1"/>
  <c r="G76" i="1"/>
  <c r="F76" i="1"/>
  <c r="E76" i="1"/>
  <c r="D76" i="1"/>
  <c r="C76" i="1"/>
  <c r="H76" i="1"/>
</calcChain>
</file>

<file path=xl/sharedStrings.xml><?xml version="1.0" encoding="utf-8"?>
<sst xmlns="http://schemas.openxmlformats.org/spreadsheetml/2006/main" count="97" uniqueCount="96">
  <si>
    <t xml:space="preserve">Наименование </t>
  </si>
  <si>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</si>
  <si>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</si>
  <si>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</si>
  <si>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</si>
  <si>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</si>
  <si>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</si>
  <si>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</si>
  <si>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</si>
  <si>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</si>
  <si>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 xml:space="preserve">«Поддержано»
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</si>
  <si>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</si>
  <si>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</si>
  <si>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</si>
  <si>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</si>
  <si>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>ВСЕГО</t>
  </si>
  <si>
    <t>Алтайское республиканское УФАС России</t>
  </si>
  <si>
    <t>Башкортостанское УФАС России</t>
  </si>
  <si>
    <t>Адыгейское УФАС России</t>
  </si>
  <si>
    <t>Курское УФАС России</t>
  </si>
  <si>
    <t>Рязанское УФАС россии</t>
  </si>
  <si>
    <t>Приморское УФАС россии</t>
  </si>
  <si>
    <t>Карачаево-Черкесское УФАС России</t>
  </si>
  <si>
    <t>Сахалинское УФАС  России</t>
  </si>
  <si>
    <t>Красноярское УФАС России</t>
  </si>
  <si>
    <t>Пермское УФАС России</t>
  </si>
  <si>
    <t>Московское УФАС России</t>
  </si>
  <si>
    <t>Новосибирское УФАС России</t>
  </si>
  <si>
    <t>Калужское УФАС России</t>
  </si>
  <si>
    <t>Ханты-Мансийское УФАС России</t>
  </si>
  <si>
    <t>Астраханское УФАС России</t>
  </si>
  <si>
    <t>Московское областное УФАС России</t>
  </si>
  <si>
    <t>Калмыцкое УФАС России</t>
  </si>
  <si>
    <t>Донецкое УФАС России</t>
  </si>
  <si>
    <t>Карельское УФАС России</t>
  </si>
  <si>
    <t>Марийское УФАС России</t>
  </si>
  <si>
    <t>Камчатское УФАС России</t>
  </si>
  <si>
    <t>Орловское УФАС России</t>
  </si>
  <si>
    <t>Амурское УФАС России</t>
  </si>
  <si>
    <t>Вологодское УФАС России</t>
  </si>
  <si>
    <t>Бурятское УФАС России</t>
  </si>
  <si>
    <t>Кемеровское УФАС России</t>
  </si>
  <si>
    <t>Ингушское УФАС России</t>
  </si>
  <si>
    <t>Ульяновское УФАС России</t>
  </si>
  <si>
    <t>6</t>
  </si>
  <si>
    <t>Омское УФАС России</t>
  </si>
  <si>
    <t xml:space="preserve">Самарское УФАС России </t>
  </si>
  <si>
    <t>Мордовское УФАС России</t>
  </si>
  <si>
    <t>Челябинское УФАС России</t>
  </si>
  <si>
    <t xml:space="preserve">Пензенское УФАС России </t>
  </si>
  <si>
    <t>Томское УФАС России</t>
  </si>
  <si>
    <t>Тверское УФАС России</t>
  </si>
  <si>
    <t>Кировское УФАС России</t>
  </si>
  <si>
    <t>Санкт-Петербургское УФАС России</t>
  </si>
  <si>
    <t>Нижегородское УФАС России</t>
  </si>
  <si>
    <t>Магаданское УФАС России</t>
  </si>
  <si>
    <t>Новгородское УФАС России</t>
  </si>
  <si>
    <t>19</t>
  </si>
  <si>
    <t>176</t>
  </si>
  <si>
    <t>47</t>
  </si>
  <si>
    <t>46</t>
  </si>
  <si>
    <t>41</t>
  </si>
  <si>
    <t>60</t>
  </si>
  <si>
    <t>37</t>
  </si>
  <si>
    <t>2</t>
  </si>
  <si>
    <t>18</t>
  </si>
  <si>
    <t>Еврейское УФАС России</t>
  </si>
  <si>
    <t>Липецкое УФАС России</t>
  </si>
  <si>
    <t>Ставропольское УАС России</t>
  </si>
  <si>
    <t>Архангельское УФАС России</t>
  </si>
  <si>
    <t>Тамбовское УФАС России</t>
  </si>
  <si>
    <t>Кабардино-Балкарское УФАС России</t>
  </si>
  <si>
    <t>Мурманское УФАС России</t>
  </si>
  <si>
    <t>Коми УФАС России</t>
  </si>
  <si>
    <t>Смоленское УФАС России</t>
  </si>
  <si>
    <t>Волгоградское УФАС России</t>
  </si>
  <si>
    <t>Тывинское УФАС России</t>
  </si>
  <si>
    <t>Воронежское УФАС России</t>
  </si>
  <si>
    <t>Калининградское УФАС России</t>
  </si>
  <si>
    <t>Брянское УФАС России</t>
  </si>
  <si>
    <t>Ивановское УФАС России</t>
  </si>
  <si>
    <t>Татарстанское УФАС России</t>
  </si>
  <si>
    <t>Оренбургское УФАС России</t>
  </si>
  <si>
    <t>Крымское УФАС России</t>
  </si>
  <si>
    <t>Белгородское УФАС России</t>
  </si>
  <si>
    <t>Ростовское УФАС России</t>
  </si>
  <si>
    <t>Ярославское УФАС России</t>
  </si>
  <si>
    <t>Краснодарское УФАС России</t>
  </si>
  <si>
    <t>Саратовское УФАС России</t>
  </si>
  <si>
    <t>Тульское УФАС России</t>
  </si>
  <si>
    <t>Чувашское УФАС России</t>
  </si>
  <si>
    <t>Ненецкое УФАС России</t>
  </si>
  <si>
    <t>Алтайское краевое УФАС России</t>
  </si>
  <si>
    <t>Хакасское УФАС России</t>
  </si>
  <si>
    <t>Ленинградское УФАС России</t>
  </si>
  <si>
    <t>Иркутское УФАС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</si>
</sst>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3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3"/>
      <color rgb="FF00B050"/>
      <name val="Calibri"/>
      <family val="2"/>
      <charset val="204"/>
      <scheme val="minor"/>
    </font>
    <font>
      <sz val="14"/>
      <color rgb="FF00B05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3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2">
    <xf numFmtId="0" fontId="0" fillId="0" borderId="0"/>
    <xf numFmtId="0" fontId="4" fillId="0" borderId="0"/>
    <xf numFmtId="0" fontId="6" fillId="0" borderId="0"/>
    <xf numFmtId="0" fontId="10" fillId="0" borderId="0"/>
    <xf numFmtId="0" fontId="10" fillId="0" borderId="0"/>
    <xf numFmtId="0" fontId="19" fillId="0" borderId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3" fillId="9" borderId="1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9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0" applyFont="1" applyBorder="1"/>
    <xf numFmtId="0" fontId="15" fillId="0" borderId="0" xfId="1" applyFont="1" applyBorder="1" applyAlignment="1">
      <alignment horizontal="center" vertical="center" wrapText="1"/>
    </xf>
    <xf numFmtId="0" fontId="11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6" fillId="0" borderId="0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6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1" applyFont="1" applyBorder="1" applyAlignment="1">
      <alignment horizontal="right" vertical="center" wrapText="1"/>
    </xf>
    <xf numFmtId="0" fontId="1" fillId="0" borderId="5" xfId="1" applyFont="1" applyBorder="1" applyAlignment="1">
      <alignment horizontal="right" vertical="center" wrapText="1"/>
    </xf>
    <xf numFmtId="0" fontId="8" fillId="0" borderId="5" xfId="1" applyFont="1" applyBorder="1" applyAlignment="1">
      <alignment horizontal="left" vertical="center" wrapText="1"/>
    </xf>
  </cellXfs>
  <cellStyles count="22">
    <cellStyle name="Accent" xfId="6"/>
    <cellStyle name="Accent 1" xfId="7"/>
    <cellStyle name="Accent 2" xfId="8"/>
    <cellStyle name="Accent 3" xfId="9"/>
    <cellStyle name="Bad" xfId="10"/>
    <cellStyle name="Error" xfId="11"/>
    <cellStyle name="Footnote" xfId="12"/>
    <cellStyle name="Good" xfId="13"/>
    <cellStyle name="Heading" xfId="14"/>
    <cellStyle name="Heading 1" xfId="15"/>
    <cellStyle name="Heading 2" xfId="16"/>
    <cellStyle name="Neutral" xfId="17"/>
    <cellStyle name="Normal" xfId="4"/>
    <cellStyle name="Note" xfId="18"/>
    <cellStyle name="Status" xfId="19"/>
    <cellStyle name="Text" xfId="20"/>
    <cellStyle name="Warning" xfId="21"/>
    <cellStyle name="Обычный" xfId="0" builtinId="0"/>
    <cellStyle name="Обычный 2" xfId="1"/>
    <cellStyle name="Обычный 3" xfId="2"/>
    <cellStyle name="Обычный 4" xfId="3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55" workbookViewId="0">
      <selection activeCell="P74" sqref="P74"/>
    </sheetView>
  </sheetViews>
  <sheetFormatPr defaultRowHeight="15" x14ac:dyDescent="0.25"/>
  <cols>
    <col min="2" max="2" width="21.7109375" customWidth="1"/>
  </cols>
  <sheetData>
    <row r="1" spans="1:14" ht="16.5" x14ac:dyDescent="0.25">
      <c r="A1" s="64" t="s">
        <v>0</v>
      </c>
      <c r="B1" s="64"/>
      <c r="C1" s="66" t="s">
        <v>1</v>
      </c>
      <c r="D1" s="66"/>
      <c r="E1" s="66" t="s">
        <v>2</v>
      </c>
      <c r="F1" s="67"/>
      <c r="G1" s="66" t="s">
        <v>3</v>
      </c>
      <c r="H1" s="67"/>
      <c r="I1" s="67"/>
      <c r="J1" s="67"/>
      <c r="K1" s="67"/>
      <c r="L1" s="62" t="s">
        <v>4</v>
      </c>
      <c r="M1" s="62" t="s">
        <v>5</v>
      </c>
    </row>
    <row r="2" spans="1:14" ht="141" x14ac:dyDescent="0.25">
      <c r="A2" s="65"/>
      <c r="B2" s="65"/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63"/>
      <c r="M2" s="63"/>
    </row>
    <row r="3" spans="1:14" ht="16.5" x14ac:dyDescent="0.25">
      <c r="A3" s="53">
        <v>1</v>
      </c>
      <c r="B3" s="54"/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</row>
    <row r="4" spans="1:14" ht="17.25" customHeight="1" x14ac:dyDescent="0.3">
      <c r="A4" s="39" t="s">
        <v>20</v>
      </c>
      <c r="B4" s="39"/>
      <c r="C4" s="8">
        <v>40</v>
      </c>
      <c r="D4" s="8">
        <v>14</v>
      </c>
      <c r="E4" s="8">
        <v>29</v>
      </c>
      <c r="F4" s="8">
        <v>25</v>
      </c>
      <c r="G4" s="8">
        <v>4</v>
      </c>
      <c r="H4" s="8">
        <v>2</v>
      </c>
      <c r="I4" s="8">
        <v>8</v>
      </c>
      <c r="J4" s="8">
        <v>26</v>
      </c>
      <c r="K4" s="9">
        <v>0</v>
      </c>
      <c r="L4" s="8">
        <v>17</v>
      </c>
      <c r="M4" s="8">
        <v>8</v>
      </c>
      <c r="N4" s="2"/>
    </row>
    <row r="5" spans="1:14" ht="33.75" customHeight="1" x14ac:dyDescent="0.25">
      <c r="A5" s="52" t="s">
        <v>17</v>
      </c>
      <c r="B5" s="60"/>
      <c r="C5" s="11">
        <v>189</v>
      </c>
      <c r="D5" s="11">
        <v>57</v>
      </c>
      <c r="E5" s="11">
        <v>168</v>
      </c>
      <c r="F5" s="11">
        <v>78</v>
      </c>
      <c r="G5" s="11">
        <v>55</v>
      </c>
      <c r="H5" s="11">
        <v>26</v>
      </c>
      <c r="I5" s="11">
        <v>29</v>
      </c>
      <c r="J5" s="11">
        <v>60</v>
      </c>
      <c r="K5" s="11">
        <v>1</v>
      </c>
      <c r="L5" s="11">
        <v>25</v>
      </c>
      <c r="M5" s="11">
        <v>50</v>
      </c>
      <c r="N5" s="21"/>
    </row>
    <row r="6" spans="1:14" ht="16.5" customHeight="1" x14ac:dyDescent="0.25">
      <c r="A6" s="39" t="s">
        <v>19</v>
      </c>
      <c r="B6" s="40"/>
      <c r="C6" s="11">
        <v>78</v>
      </c>
      <c r="D6" s="11">
        <v>35</v>
      </c>
      <c r="E6" s="11">
        <v>45</v>
      </c>
      <c r="F6" s="11">
        <v>68</v>
      </c>
      <c r="G6" s="11">
        <v>19</v>
      </c>
      <c r="H6" s="11">
        <v>27</v>
      </c>
      <c r="I6" s="11">
        <v>38</v>
      </c>
      <c r="J6" s="11">
        <v>4</v>
      </c>
      <c r="K6" s="11">
        <v>0</v>
      </c>
      <c r="L6" s="11">
        <v>14</v>
      </c>
      <c r="M6" s="11">
        <v>11</v>
      </c>
      <c r="N6" s="22"/>
    </row>
    <row r="7" spans="1:14" ht="17.25" x14ac:dyDescent="0.3">
      <c r="A7" s="39" t="s">
        <v>18</v>
      </c>
      <c r="B7" s="40"/>
      <c r="C7" s="11">
        <v>167</v>
      </c>
      <c r="D7" s="11">
        <v>6</v>
      </c>
      <c r="E7" s="11">
        <v>126</v>
      </c>
      <c r="F7" s="11">
        <v>47</v>
      </c>
      <c r="G7" s="11">
        <v>81</v>
      </c>
      <c r="H7" s="11">
        <v>7</v>
      </c>
      <c r="I7" s="11">
        <v>43</v>
      </c>
      <c r="J7" s="11">
        <v>6</v>
      </c>
      <c r="K7" s="11">
        <v>0</v>
      </c>
      <c r="L7" s="11">
        <v>28</v>
      </c>
      <c r="M7" s="11">
        <v>8</v>
      </c>
      <c r="N7" s="23"/>
    </row>
    <row r="8" spans="1:14" ht="35.25" customHeight="1" x14ac:dyDescent="0.3">
      <c r="A8" s="39" t="s">
        <v>16</v>
      </c>
      <c r="B8" s="40"/>
      <c r="C8" s="29">
        <v>12</v>
      </c>
      <c r="D8" s="29">
        <v>2</v>
      </c>
      <c r="E8" s="29">
        <v>14</v>
      </c>
      <c r="F8" s="29">
        <v>0</v>
      </c>
      <c r="G8" s="29">
        <v>0</v>
      </c>
      <c r="H8" s="29">
        <v>1</v>
      </c>
      <c r="I8" s="29">
        <v>0</v>
      </c>
      <c r="J8" s="29">
        <v>8</v>
      </c>
      <c r="K8" s="29">
        <v>0</v>
      </c>
      <c r="L8" s="29">
        <v>4</v>
      </c>
      <c r="M8" s="29">
        <v>0</v>
      </c>
      <c r="N8" s="23"/>
    </row>
    <row r="9" spans="1:14" s="14" customFormat="1" ht="17.25" customHeight="1" x14ac:dyDescent="0.25">
      <c r="A9" s="57" t="s">
        <v>21</v>
      </c>
      <c r="B9" s="58"/>
      <c r="C9" s="30">
        <v>183</v>
      </c>
      <c r="D9" s="30">
        <v>30</v>
      </c>
      <c r="E9" s="30">
        <v>189</v>
      </c>
      <c r="F9" s="30">
        <v>34</v>
      </c>
      <c r="G9" s="30">
        <v>17</v>
      </c>
      <c r="H9" s="30">
        <v>1</v>
      </c>
      <c r="I9" s="30">
        <v>98</v>
      </c>
      <c r="J9" s="30">
        <v>26</v>
      </c>
      <c r="K9" s="30">
        <v>1</v>
      </c>
      <c r="L9" s="30">
        <v>61</v>
      </c>
      <c r="M9" s="30">
        <v>9</v>
      </c>
      <c r="N9" s="24"/>
    </row>
    <row r="10" spans="1:14" ht="34.5" customHeight="1" x14ac:dyDescent="0.3">
      <c r="A10" s="55" t="s">
        <v>22</v>
      </c>
      <c r="B10" s="56"/>
      <c r="C10" s="11">
        <v>10</v>
      </c>
      <c r="D10" s="11">
        <v>2</v>
      </c>
      <c r="E10" s="11">
        <v>4</v>
      </c>
      <c r="F10" s="11">
        <v>8</v>
      </c>
      <c r="G10" s="11">
        <v>0</v>
      </c>
      <c r="H10" s="11">
        <v>0</v>
      </c>
      <c r="I10" s="11">
        <v>0</v>
      </c>
      <c r="J10" s="11">
        <v>5</v>
      </c>
      <c r="K10" s="11">
        <v>0</v>
      </c>
      <c r="L10" s="11">
        <v>4</v>
      </c>
      <c r="M10" s="11">
        <v>3</v>
      </c>
      <c r="N10" s="23"/>
    </row>
    <row r="11" spans="1:14" s="12" customFormat="1" ht="15" customHeight="1" x14ac:dyDescent="0.25">
      <c r="A11" s="61" t="s">
        <v>23</v>
      </c>
      <c r="B11" s="61"/>
      <c r="C11" s="15">
        <v>233</v>
      </c>
      <c r="D11" s="15">
        <v>10</v>
      </c>
      <c r="E11" s="15">
        <v>184</v>
      </c>
      <c r="F11" s="15">
        <v>59</v>
      </c>
      <c r="G11" s="15">
        <v>56</v>
      </c>
      <c r="H11" s="15">
        <v>0</v>
      </c>
      <c r="I11" s="15">
        <v>118</v>
      </c>
      <c r="J11" s="15">
        <v>23</v>
      </c>
      <c r="K11" s="15">
        <v>0</v>
      </c>
      <c r="L11" s="15">
        <v>33</v>
      </c>
      <c r="M11" s="15">
        <v>13</v>
      </c>
      <c r="N11" s="25"/>
    </row>
    <row r="12" spans="1:14" s="14" customFormat="1" ht="15.75" customHeight="1" x14ac:dyDescent="0.3">
      <c r="A12" s="46" t="s">
        <v>24</v>
      </c>
      <c r="B12" s="59"/>
      <c r="C12" s="5">
        <v>1618</v>
      </c>
      <c r="D12" s="5">
        <v>249</v>
      </c>
      <c r="E12" s="5">
        <v>1235</v>
      </c>
      <c r="F12" s="5">
        <v>632</v>
      </c>
      <c r="G12" s="5">
        <v>771</v>
      </c>
      <c r="H12" s="5">
        <v>223</v>
      </c>
      <c r="I12" s="5">
        <v>377</v>
      </c>
      <c r="J12" s="5">
        <v>231</v>
      </c>
      <c r="K12" s="5">
        <v>4</v>
      </c>
      <c r="L12" s="5">
        <v>219</v>
      </c>
      <c r="M12" s="5">
        <v>42</v>
      </c>
      <c r="N12" s="26"/>
    </row>
    <row r="13" spans="1:14" s="14" customFormat="1" ht="15.75" x14ac:dyDescent="0.25">
      <c r="A13" s="46" t="s">
        <v>25</v>
      </c>
      <c r="B13" s="47"/>
      <c r="C13" s="33">
        <v>407</v>
      </c>
      <c r="D13" s="33">
        <v>104</v>
      </c>
      <c r="E13" s="33">
        <v>345</v>
      </c>
      <c r="F13" s="33">
        <v>166</v>
      </c>
      <c r="G13" s="33">
        <v>99</v>
      </c>
      <c r="H13" s="33">
        <v>19</v>
      </c>
      <c r="I13" s="33">
        <v>174</v>
      </c>
      <c r="J13" s="33">
        <v>51</v>
      </c>
      <c r="K13" s="33">
        <v>1</v>
      </c>
      <c r="L13" s="33">
        <v>115</v>
      </c>
      <c r="M13" s="33">
        <v>52</v>
      </c>
      <c r="N13" s="27"/>
    </row>
    <row r="14" spans="1:14" s="14" customFormat="1" ht="17.25" customHeight="1" x14ac:dyDescent="0.3">
      <c r="A14" s="39" t="s">
        <v>26</v>
      </c>
      <c r="B14" s="39"/>
      <c r="C14" s="5">
        <v>7301</v>
      </c>
      <c r="D14" s="5">
        <v>0</v>
      </c>
      <c r="E14" s="7">
        <v>5890</v>
      </c>
      <c r="F14" s="7">
        <v>1411</v>
      </c>
      <c r="G14" s="5">
        <v>5</v>
      </c>
      <c r="H14" s="5">
        <v>4</v>
      </c>
      <c r="I14" s="5">
        <v>168</v>
      </c>
      <c r="J14" s="5">
        <v>3958</v>
      </c>
      <c r="K14" s="5">
        <v>60</v>
      </c>
      <c r="L14" s="5">
        <v>72</v>
      </c>
      <c r="M14" s="5">
        <v>18</v>
      </c>
      <c r="N14" s="26"/>
    </row>
    <row r="15" spans="1:14" s="14" customFormat="1" ht="15.75" customHeight="1" x14ac:dyDescent="0.3">
      <c r="A15" s="46" t="s">
        <v>27</v>
      </c>
      <c r="B15" s="59"/>
      <c r="C15" s="32">
        <v>433</v>
      </c>
      <c r="D15" s="32">
        <v>140</v>
      </c>
      <c r="E15" s="32">
        <v>316</v>
      </c>
      <c r="F15" s="32">
        <v>257</v>
      </c>
      <c r="G15" s="32">
        <v>31</v>
      </c>
      <c r="H15" s="32">
        <v>100</v>
      </c>
      <c r="I15" s="32">
        <v>87</v>
      </c>
      <c r="J15" s="32">
        <v>153</v>
      </c>
      <c r="K15" s="32">
        <v>5</v>
      </c>
      <c r="L15" s="32">
        <v>186</v>
      </c>
      <c r="M15" s="32">
        <v>41</v>
      </c>
      <c r="N15" s="26"/>
    </row>
    <row r="16" spans="1:14" s="14" customFormat="1" ht="15" customHeight="1" x14ac:dyDescent="0.3">
      <c r="A16" s="46" t="s">
        <v>28</v>
      </c>
      <c r="B16" s="47"/>
      <c r="C16" s="11">
        <v>293</v>
      </c>
      <c r="D16" s="11">
        <v>49</v>
      </c>
      <c r="E16" s="11">
        <v>242</v>
      </c>
      <c r="F16" s="11">
        <v>100</v>
      </c>
      <c r="G16" s="11">
        <v>119</v>
      </c>
      <c r="H16" s="11">
        <v>11</v>
      </c>
      <c r="I16" s="11">
        <v>127</v>
      </c>
      <c r="J16" s="11">
        <v>49</v>
      </c>
      <c r="K16" s="11">
        <v>5</v>
      </c>
      <c r="L16" s="11">
        <v>20</v>
      </c>
      <c r="M16" s="11">
        <v>11</v>
      </c>
      <c r="N16" s="26"/>
    </row>
    <row r="17" spans="1:14" s="14" customFormat="1" ht="30" customHeight="1" x14ac:dyDescent="0.3">
      <c r="A17" s="39" t="s">
        <v>29</v>
      </c>
      <c r="B17" s="40"/>
      <c r="C17" s="5">
        <v>0</v>
      </c>
      <c r="D17" s="5">
        <v>17</v>
      </c>
      <c r="E17" s="5">
        <v>17</v>
      </c>
      <c r="F17" s="5">
        <v>0</v>
      </c>
      <c r="G17" s="5">
        <v>0</v>
      </c>
      <c r="H17" s="5">
        <v>0</v>
      </c>
      <c r="I17" s="5">
        <v>0</v>
      </c>
      <c r="J17" s="5">
        <v>14</v>
      </c>
      <c r="K17" s="5">
        <v>0</v>
      </c>
      <c r="L17" s="5">
        <v>3</v>
      </c>
      <c r="M17" s="5">
        <v>0</v>
      </c>
      <c r="N17" s="26"/>
    </row>
    <row r="18" spans="1:14" s="14" customFormat="1" ht="15" customHeight="1" x14ac:dyDescent="0.25">
      <c r="A18" s="46" t="s">
        <v>30</v>
      </c>
      <c r="B18" s="47"/>
      <c r="C18" s="11">
        <v>111</v>
      </c>
      <c r="D18" s="11">
        <v>88</v>
      </c>
      <c r="E18" s="11">
        <v>117</v>
      </c>
      <c r="F18" s="11">
        <v>82</v>
      </c>
      <c r="G18" s="11">
        <v>36</v>
      </c>
      <c r="H18" s="11">
        <v>2</v>
      </c>
      <c r="I18" s="11">
        <v>70</v>
      </c>
      <c r="J18" s="11">
        <v>11</v>
      </c>
      <c r="K18" s="11">
        <v>2</v>
      </c>
      <c r="L18" s="11">
        <v>54</v>
      </c>
      <c r="M18" s="11">
        <v>22</v>
      </c>
      <c r="N18" s="28"/>
    </row>
    <row r="19" spans="1:14" s="14" customFormat="1" ht="31.5" customHeight="1" x14ac:dyDescent="0.25">
      <c r="A19" s="46" t="s">
        <v>31</v>
      </c>
      <c r="B19" s="47"/>
      <c r="C19" s="11">
        <v>602</v>
      </c>
      <c r="D19" s="11">
        <v>212</v>
      </c>
      <c r="E19" s="16">
        <v>581</v>
      </c>
      <c r="F19" s="16">
        <v>233</v>
      </c>
      <c r="G19" s="11">
        <v>177</v>
      </c>
      <c r="H19" s="11">
        <v>0</v>
      </c>
      <c r="I19" s="11">
        <v>202</v>
      </c>
      <c r="J19" s="11">
        <v>97</v>
      </c>
      <c r="K19" s="11">
        <v>0</v>
      </c>
      <c r="L19" s="11">
        <v>198</v>
      </c>
      <c r="M19" s="11">
        <v>99</v>
      </c>
      <c r="N19" s="11"/>
    </row>
    <row r="20" spans="1:14" s="14" customFormat="1" ht="15.75" x14ac:dyDescent="0.25">
      <c r="A20" s="39" t="s">
        <v>32</v>
      </c>
      <c r="B20" s="40"/>
      <c r="C20" s="11">
        <v>0</v>
      </c>
      <c r="D20" s="13">
        <v>25</v>
      </c>
      <c r="E20" s="13">
        <v>0</v>
      </c>
      <c r="F20" s="13">
        <v>0</v>
      </c>
      <c r="G20" s="11">
        <v>3</v>
      </c>
      <c r="H20" s="11">
        <v>0</v>
      </c>
      <c r="I20" s="11">
        <v>0</v>
      </c>
      <c r="J20" s="11">
        <v>1</v>
      </c>
      <c r="K20" s="11">
        <v>0</v>
      </c>
      <c r="L20" s="11">
        <v>21</v>
      </c>
      <c r="M20" s="11">
        <v>0</v>
      </c>
      <c r="N20" s="27"/>
    </row>
    <row r="21" spans="1:14" s="14" customFormat="1" ht="15.75" x14ac:dyDescent="0.25">
      <c r="A21" s="46" t="s">
        <v>33</v>
      </c>
      <c r="B21" s="51"/>
      <c r="C21" s="10">
        <v>3</v>
      </c>
      <c r="D21" s="10">
        <v>6</v>
      </c>
      <c r="E21" s="10">
        <v>6</v>
      </c>
      <c r="F21" s="10">
        <v>3</v>
      </c>
      <c r="G21" s="10">
        <v>0</v>
      </c>
      <c r="H21" s="10">
        <v>6</v>
      </c>
      <c r="I21" s="10">
        <v>0</v>
      </c>
      <c r="J21" s="10">
        <v>0</v>
      </c>
      <c r="K21" s="10">
        <v>0</v>
      </c>
      <c r="L21" s="10">
        <v>2</v>
      </c>
      <c r="M21" s="10">
        <v>1</v>
      </c>
      <c r="N21" s="27"/>
    </row>
    <row r="22" spans="1:14" s="14" customFormat="1" ht="15" customHeight="1" x14ac:dyDescent="0.25">
      <c r="A22" s="52" t="s">
        <v>34</v>
      </c>
      <c r="B22" s="52"/>
      <c r="C22" s="31">
        <v>281</v>
      </c>
      <c r="D22" s="31">
        <v>40</v>
      </c>
      <c r="E22" s="31">
        <v>202</v>
      </c>
      <c r="F22" s="31">
        <v>119</v>
      </c>
      <c r="G22" s="31">
        <v>67</v>
      </c>
      <c r="H22" s="31">
        <v>83</v>
      </c>
      <c r="I22" s="31">
        <v>136</v>
      </c>
      <c r="J22" s="31">
        <v>0</v>
      </c>
      <c r="K22" s="31">
        <v>0</v>
      </c>
      <c r="L22" s="31">
        <v>25</v>
      </c>
      <c r="M22" s="31">
        <v>10</v>
      </c>
    </row>
    <row r="23" spans="1:14" s="14" customFormat="1" ht="15.75" x14ac:dyDescent="0.25">
      <c r="A23" s="39" t="s">
        <v>35</v>
      </c>
      <c r="B23" s="40"/>
      <c r="C23" s="11">
        <v>53</v>
      </c>
      <c r="D23" s="11">
        <v>83</v>
      </c>
      <c r="E23" s="11">
        <v>68</v>
      </c>
      <c r="F23" s="11">
        <v>68</v>
      </c>
      <c r="G23" s="11">
        <v>34</v>
      </c>
      <c r="H23" s="11">
        <v>21</v>
      </c>
      <c r="I23" s="11">
        <v>25</v>
      </c>
      <c r="J23" s="11">
        <v>2</v>
      </c>
      <c r="K23" s="11">
        <v>0</v>
      </c>
      <c r="L23" s="11">
        <v>37</v>
      </c>
      <c r="M23" s="11">
        <v>17</v>
      </c>
    </row>
    <row r="24" spans="1:14" s="14" customFormat="1" ht="15.75" x14ac:dyDescent="0.25">
      <c r="A24" s="39" t="s">
        <v>36</v>
      </c>
      <c r="B24" s="40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4" s="14" customFormat="1" ht="15.75" x14ac:dyDescent="0.25">
      <c r="A25" s="39" t="s">
        <v>37</v>
      </c>
      <c r="B25" s="40"/>
      <c r="C25" s="5">
        <v>22</v>
      </c>
      <c r="D25" s="5">
        <v>23</v>
      </c>
      <c r="E25" s="5">
        <v>19</v>
      </c>
      <c r="F25" s="5">
        <v>26</v>
      </c>
      <c r="G25" s="5">
        <v>1</v>
      </c>
      <c r="H25" s="5">
        <v>13</v>
      </c>
      <c r="I25" s="5">
        <v>6</v>
      </c>
      <c r="J25" s="5">
        <v>4</v>
      </c>
      <c r="K25" s="5">
        <v>3</v>
      </c>
      <c r="L25" s="5">
        <v>13</v>
      </c>
      <c r="M25" s="5">
        <v>5</v>
      </c>
    </row>
    <row r="26" spans="1:14" s="14" customFormat="1" ht="15.75" x14ac:dyDescent="0.25">
      <c r="A26" s="39" t="s">
        <v>38</v>
      </c>
      <c r="B26" s="40"/>
      <c r="C26" s="5">
        <v>78</v>
      </c>
      <c r="D26" s="5">
        <v>20</v>
      </c>
      <c r="E26" s="5">
        <v>53</v>
      </c>
      <c r="F26" s="5">
        <v>45</v>
      </c>
      <c r="G26" s="5">
        <v>30</v>
      </c>
      <c r="H26" s="5">
        <v>9</v>
      </c>
      <c r="I26" s="5">
        <v>21</v>
      </c>
      <c r="J26" s="5">
        <v>0</v>
      </c>
      <c r="K26" s="5">
        <v>0</v>
      </c>
      <c r="L26" s="5">
        <v>28</v>
      </c>
      <c r="M26" s="5">
        <v>10</v>
      </c>
    </row>
    <row r="27" spans="1:14" s="14" customFormat="1" ht="15.75" x14ac:dyDescent="0.25">
      <c r="A27" s="39" t="s">
        <v>39</v>
      </c>
      <c r="B27" s="40"/>
      <c r="C27" s="5">
        <v>345</v>
      </c>
      <c r="D27" s="5">
        <v>51</v>
      </c>
      <c r="E27" s="5">
        <v>307</v>
      </c>
      <c r="F27" s="5">
        <v>89</v>
      </c>
      <c r="G27" s="5">
        <v>41</v>
      </c>
      <c r="H27" s="5">
        <v>49</v>
      </c>
      <c r="I27" s="5">
        <v>62</v>
      </c>
      <c r="J27" s="5">
        <v>211</v>
      </c>
      <c r="K27" s="5">
        <v>0</v>
      </c>
      <c r="L27" s="5">
        <v>31</v>
      </c>
      <c r="M27" s="5">
        <v>7</v>
      </c>
    </row>
    <row r="28" spans="1:14" s="14" customFormat="1" ht="15.75" x14ac:dyDescent="0.25">
      <c r="A28" s="39" t="s">
        <v>40</v>
      </c>
      <c r="B28" s="40"/>
      <c r="C28" s="11">
        <v>265</v>
      </c>
      <c r="D28" s="11">
        <v>48</v>
      </c>
      <c r="E28" s="11">
        <v>228</v>
      </c>
      <c r="F28" s="11">
        <v>85</v>
      </c>
      <c r="G28" s="11">
        <v>78</v>
      </c>
      <c r="H28" s="11">
        <v>51</v>
      </c>
      <c r="I28" s="11">
        <v>87</v>
      </c>
      <c r="J28" s="11">
        <v>0</v>
      </c>
      <c r="K28" s="11">
        <v>0</v>
      </c>
      <c r="L28" s="11">
        <v>2</v>
      </c>
      <c r="M28" s="11">
        <v>61</v>
      </c>
    </row>
    <row r="29" spans="1:14" s="14" customFormat="1" ht="17.25" customHeight="1" x14ac:dyDescent="0.25">
      <c r="A29" s="39" t="s">
        <v>41</v>
      </c>
      <c r="B29" s="40"/>
      <c r="C29" s="11">
        <v>48</v>
      </c>
      <c r="D29" s="13">
        <v>16</v>
      </c>
      <c r="E29" s="13">
        <v>17</v>
      </c>
      <c r="F29" s="13">
        <v>47</v>
      </c>
      <c r="G29" s="11">
        <v>12</v>
      </c>
      <c r="H29" s="11">
        <v>15</v>
      </c>
      <c r="I29" s="11">
        <v>19</v>
      </c>
      <c r="J29" s="11">
        <v>0</v>
      </c>
      <c r="K29" s="11">
        <v>0</v>
      </c>
      <c r="L29" s="11">
        <v>12</v>
      </c>
      <c r="M29" s="11">
        <v>6</v>
      </c>
    </row>
    <row r="30" spans="1:14" s="14" customFormat="1" ht="16.5" customHeight="1" x14ac:dyDescent="0.25">
      <c r="A30" s="39" t="s">
        <v>42</v>
      </c>
      <c r="B30" s="40"/>
      <c r="C30" s="5">
        <v>10</v>
      </c>
      <c r="D30" s="5">
        <v>5</v>
      </c>
      <c r="E30" s="5">
        <v>11</v>
      </c>
      <c r="F30" s="5">
        <v>4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15</v>
      </c>
      <c r="M30" s="5">
        <v>0</v>
      </c>
    </row>
    <row r="31" spans="1:14" s="14" customFormat="1" ht="15.75" x14ac:dyDescent="0.25">
      <c r="A31" s="39" t="s">
        <v>43</v>
      </c>
      <c r="B31" s="40"/>
      <c r="C31" s="11">
        <v>84</v>
      </c>
      <c r="D31" s="11">
        <v>31</v>
      </c>
      <c r="E31" s="11">
        <v>58</v>
      </c>
      <c r="F31" s="11">
        <v>57</v>
      </c>
      <c r="G31" s="11">
        <v>15</v>
      </c>
      <c r="H31" s="11">
        <v>21</v>
      </c>
      <c r="I31" s="11">
        <v>38</v>
      </c>
      <c r="J31" s="34" t="s">
        <v>44</v>
      </c>
      <c r="K31" s="11">
        <v>2</v>
      </c>
      <c r="L31" s="11">
        <v>19</v>
      </c>
      <c r="M31" s="11">
        <v>14</v>
      </c>
      <c r="N31" s="19"/>
    </row>
    <row r="32" spans="1:14" s="14" customFormat="1" ht="15.75" x14ac:dyDescent="0.25">
      <c r="A32" s="39" t="s">
        <v>45</v>
      </c>
      <c r="B32" s="40"/>
      <c r="C32" s="11">
        <v>235</v>
      </c>
      <c r="D32" s="11">
        <v>236</v>
      </c>
      <c r="E32" s="11">
        <v>330</v>
      </c>
      <c r="F32" s="11">
        <v>141</v>
      </c>
      <c r="G32" s="11">
        <v>7</v>
      </c>
      <c r="H32" s="11">
        <v>4</v>
      </c>
      <c r="I32" s="11">
        <v>139</v>
      </c>
      <c r="J32" s="11">
        <v>61</v>
      </c>
      <c r="K32" s="11">
        <v>0</v>
      </c>
      <c r="L32" s="11">
        <v>172</v>
      </c>
      <c r="M32" s="11">
        <v>100</v>
      </c>
    </row>
    <row r="33" spans="1:14" s="14" customFormat="1" ht="15.75" x14ac:dyDescent="0.25">
      <c r="A33" s="39" t="s">
        <v>46</v>
      </c>
      <c r="B33" s="39"/>
      <c r="C33" s="11">
        <f>152+142+56+76+57+224</f>
        <v>707</v>
      </c>
      <c r="D33" s="11">
        <f>91+5+66+21+4+31</f>
        <v>218</v>
      </c>
      <c r="E33" s="11">
        <f>132+78+75+50+27+216</f>
        <v>578</v>
      </c>
      <c r="F33" s="11">
        <f>111+69+47+47+34+39</f>
        <v>347</v>
      </c>
      <c r="G33" s="11">
        <f>10+43+6+1+42</f>
        <v>102</v>
      </c>
      <c r="H33" s="11">
        <f>29+36+70+60+52+35</f>
        <v>282</v>
      </c>
      <c r="I33" s="11">
        <f>78+55+10+6+3+106</f>
        <v>258</v>
      </c>
      <c r="J33" s="11">
        <f>30+12</f>
        <v>42</v>
      </c>
      <c r="K33" s="11">
        <f>1+1+2</f>
        <v>4</v>
      </c>
      <c r="L33" s="11">
        <f>57+7+15+20+0+17</f>
        <v>116</v>
      </c>
      <c r="M33" s="11">
        <f>39+6+9+9+5+53</f>
        <v>121</v>
      </c>
    </row>
    <row r="34" spans="1:14" s="14" customFormat="1" ht="15" customHeight="1" x14ac:dyDescent="0.25">
      <c r="A34" s="39" t="s">
        <v>47</v>
      </c>
      <c r="B34" s="40"/>
      <c r="C34" s="5">
        <v>60</v>
      </c>
      <c r="D34" s="5">
        <v>9</v>
      </c>
      <c r="E34" s="5">
        <v>49</v>
      </c>
      <c r="F34" s="5">
        <v>20</v>
      </c>
      <c r="G34" s="5">
        <v>9</v>
      </c>
      <c r="H34" s="5">
        <v>13</v>
      </c>
      <c r="I34" s="5">
        <v>24</v>
      </c>
      <c r="J34" s="5">
        <v>7</v>
      </c>
      <c r="K34" s="5">
        <v>0</v>
      </c>
      <c r="L34" s="5">
        <v>12</v>
      </c>
      <c r="M34" s="5">
        <v>4</v>
      </c>
    </row>
    <row r="35" spans="1:14" s="14" customFormat="1" ht="15" customHeight="1" x14ac:dyDescent="0.25">
      <c r="A35" s="46" t="s">
        <v>48</v>
      </c>
      <c r="B35" s="47"/>
      <c r="C35" s="11">
        <v>785</v>
      </c>
      <c r="D35" s="11">
        <v>105</v>
      </c>
      <c r="E35" s="11">
        <v>557</v>
      </c>
      <c r="F35" s="11">
        <v>333</v>
      </c>
      <c r="G35" s="16">
        <v>231</v>
      </c>
      <c r="H35" s="16">
        <v>119</v>
      </c>
      <c r="I35" s="16">
        <v>331</v>
      </c>
      <c r="J35" s="16">
        <v>7</v>
      </c>
      <c r="K35" s="16">
        <v>23</v>
      </c>
      <c r="L35" s="16">
        <v>336</v>
      </c>
      <c r="M35" s="16">
        <v>58</v>
      </c>
      <c r="N35" s="17"/>
    </row>
    <row r="36" spans="1:14" s="14" customFormat="1" ht="15" customHeight="1" x14ac:dyDescent="0.25">
      <c r="A36" s="43" t="s">
        <v>49</v>
      </c>
      <c r="B36" s="44"/>
      <c r="C36" s="5">
        <v>90</v>
      </c>
      <c r="D36" s="5">
        <v>56</v>
      </c>
      <c r="E36" s="5">
        <v>72</v>
      </c>
      <c r="F36" s="5">
        <v>74</v>
      </c>
      <c r="G36" s="5">
        <v>20</v>
      </c>
      <c r="H36" s="5">
        <v>3</v>
      </c>
      <c r="I36" s="5">
        <v>48</v>
      </c>
      <c r="J36" s="5">
        <v>23</v>
      </c>
      <c r="K36" s="5">
        <v>0</v>
      </c>
      <c r="L36" s="5">
        <v>33</v>
      </c>
      <c r="M36" s="5">
        <v>19</v>
      </c>
    </row>
    <row r="37" spans="1:14" s="14" customFormat="1" ht="15" customHeight="1" x14ac:dyDescent="0.25">
      <c r="A37" s="50" t="s">
        <v>50</v>
      </c>
      <c r="B37" s="50"/>
      <c r="C37" s="11">
        <v>137</v>
      </c>
      <c r="D37" s="11">
        <v>57</v>
      </c>
      <c r="E37" s="11">
        <v>94</v>
      </c>
      <c r="F37" s="11">
        <v>100</v>
      </c>
      <c r="G37" s="11">
        <v>51</v>
      </c>
      <c r="H37" s="11">
        <v>19</v>
      </c>
      <c r="I37" s="11">
        <v>49</v>
      </c>
      <c r="J37" s="11">
        <v>32</v>
      </c>
      <c r="K37" s="11">
        <v>1</v>
      </c>
      <c r="L37" s="11">
        <v>60</v>
      </c>
      <c r="M37" s="11">
        <v>17</v>
      </c>
    </row>
    <row r="38" spans="1:14" s="14" customFormat="1" ht="15.75" x14ac:dyDescent="0.25">
      <c r="A38" s="46" t="s">
        <v>51</v>
      </c>
      <c r="B38" s="47"/>
      <c r="C38" s="11">
        <v>78</v>
      </c>
      <c r="D38" s="11">
        <v>61</v>
      </c>
      <c r="E38" s="11">
        <v>109</v>
      </c>
      <c r="F38" s="11">
        <v>30</v>
      </c>
      <c r="G38" s="11">
        <v>85</v>
      </c>
      <c r="H38" s="11">
        <v>0</v>
      </c>
      <c r="I38" s="11">
        <v>38</v>
      </c>
      <c r="J38" s="11">
        <v>0</v>
      </c>
      <c r="K38" s="11">
        <v>0</v>
      </c>
      <c r="L38" s="11">
        <v>0</v>
      </c>
      <c r="M38" s="11">
        <v>16</v>
      </c>
    </row>
    <row r="39" spans="1:14" s="14" customFormat="1" ht="15.75" x14ac:dyDescent="0.25">
      <c r="A39" s="39" t="s">
        <v>52</v>
      </c>
      <c r="B39" s="40"/>
      <c r="C39" s="5">
        <v>212</v>
      </c>
      <c r="D39" s="5">
        <v>38</v>
      </c>
      <c r="E39" s="5">
        <v>206</v>
      </c>
      <c r="F39" s="5">
        <v>44</v>
      </c>
      <c r="G39" s="5">
        <v>29</v>
      </c>
      <c r="H39" s="5">
        <v>33</v>
      </c>
      <c r="I39" s="5">
        <v>55</v>
      </c>
      <c r="J39" s="5">
        <v>60</v>
      </c>
      <c r="K39" s="5">
        <v>18</v>
      </c>
      <c r="L39" s="5">
        <v>36</v>
      </c>
      <c r="M39" s="5">
        <v>19</v>
      </c>
    </row>
    <row r="40" spans="1:14" s="14" customFormat="1" ht="31.5" customHeight="1" x14ac:dyDescent="0.25">
      <c r="A40" s="43" t="s">
        <v>53</v>
      </c>
      <c r="B40" s="45"/>
      <c r="C40" s="11">
        <v>3635</v>
      </c>
      <c r="D40" s="11">
        <v>90</v>
      </c>
      <c r="E40" s="11">
        <v>3409</v>
      </c>
      <c r="F40" s="11">
        <v>316</v>
      </c>
      <c r="G40" s="11">
        <v>1756</v>
      </c>
      <c r="H40" s="11">
        <v>405</v>
      </c>
      <c r="I40" s="11">
        <v>237</v>
      </c>
      <c r="J40" s="11">
        <v>655</v>
      </c>
      <c r="K40" s="11">
        <v>1</v>
      </c>
      <c r="L40" s="11">
        <v>481</v>
      </c>
      <c r="M40" s="11">
        <v>190</v>
      </c>
    </row>
    <row r="41" spans="1:14" s="14" customFormat="1" ht="31.5" customHeight="1" x14ac:dyDescent="0.25">
      <c r="A41" s="48" t="s">
        <v>54</v>
      </c>
      <c r="B41" s="49"/>
      <c r="C41" s="35">
        <v>346</v>
      </c>
      <c r="D41" s="35">
        <v>190</v>
      </c>
      <c r="E41" s="35">
        <v>307</v>
      </c>
      <c r="F41" s="35">
        <v>229</v>
      </c>
      <c r="G41" s="35">
        <v>113</v>
      </c>
      <c r="H41" s="35">
        <v>0</v>
      </c>
      <c r="I41" s="35">
        <v>228</v>
      </c>
      <c r="J41" s="35">
        <v>20</v>
      </c>
      <c r="K41" s="35">
        <v>1</v>
      </c>
      <c r="L41" s="35">
        <v>129</v>
      </c>
      <c r="M41" s="35">
        <v>60</v>
      </c>
    </row>
    <row r="42" spans="1:14" s="14" customFormat="1" ht="15.75" x14ac:dyDescent="0.25">
      <c r="A42" s="39" t="s">
        <v>55</v>
      </c>
      <c r="B42" s="40"/>
      <c r="C42" s="5">
        <v>21</v>
      </c>
      <c r="D42" s="6">
        <v>3</v>
      </c>
      <c r="E42" s="6">
        <v>5</v>
      </c>
      <c r="F42" s="6">
        <v>18</v>
      </c>
      <c r="G42" s="5">
        <v>2</v>
      </c>
      <c r="H42" s="5">
        <v>0</v>
      </c>
      <c r="I42" s="5">
        <v>7</v>
      </c>
      <c r="J42" s="5">
        <v>7</v>
      </c>
      <c r="K42" s="5">
        <v>0</v>
      </c>
      <c r="L42" s="5">
        <v>9</v>
      </c>
      <c r="M42" s="5">
        <v>0</v>
      </c>
    </row>
    <row r="43" spans="1:14" s="14" customFormat="1" ht="16.5" customHeight="1" x14ac:dyDescent="0.25">
      <c r="A43" s="43" t="s">
        <v>56</v>
      </c>
      <c r="B43" s="44"/>
      <c r="C43" s="34">
        <v>204</v>
      </c>
      <c r="D43" s="34" t="s">
        <v>57</v>
      </c>
      <c r="E43" s="34" t="s">
        <v>58</v>
      </c>
      <c r="F43" s="34" t="s">
        <v>59</v>
      </c>
      <c r="G43" s="34" t="s">
        <v>60</v>
      </c>
      <c r="H43" s="34" t="s">
        <v>61</v>
      </c>
      <c r="I43" s="34" t="s">
        <v>62</v>
      </c>
      <c r="J43" s="34" t="s">
        <v>63</v>
      </c>
      <c r="K43" s="34" t="s">
        <v>64</v>
      </c>
      <c r="L43" s="34" t="s">
        <v>65</v>
      </c>
      <c r="M43" s="34" t="s">
        <v>57</v>
      </c>
    </row>
    <row r="44" spans="1:14" s="14" customFormat="1" ht="15.75" x14ac:dyDescent="0.25">
      <c r="A44" s="43" t="s">
        <v>66</v>
      </c>
      <c r="B44" s="45"/>
      <c r="C44" s="11">
        <v>46</v>
      </c>
      <c r="D44" s="11">
        <v>10</v>
      </c>
      <c r="E44" s="11">
        <v>47</v>
      </c>
      <c r="F44" s="11">
        <v>9</v>
      </c>
      <c r="G44" s="11">
        <v>19</v>
      </c>
      <c r="H44" s="11">
        <v>5</v>
      </c>
      <c r="I44" s="11">
        <v>1</v>
      </c>
      <c r="J44" s="11">
        <v>19</v>
      </c>
      <c r="K44" s="11">
        <v>0</v>
      </c>
      <c r="L44" s="11">
        <v>7</v>
      </c>
      <c r="M44" s="11">
        <v>6</v>
      </c>
    </row>
    <row r="45" spans="1:14" s="14" customFormat="1" ht="15.75" x14ac:dyDescent="0.25">
      <c r="A45" s="43" t="s">
        <v>67</v>
      </c>
      <c r="B45" s="45"/>
      <c r="C45" s="11">
        <v>283</v>
      </c>
      <c r="D45" s="11">
        <v>60</v>
      </c>
      <c r="E45" s="11">
        <v>191</v>
      </c>
      <c r="F45" s="11">
        <v>152</v>
      </c>
      <c r="G45" s="11">
        <v>37</v>
      </c>
      <c r="H45" s="11">
        <v>21</v>
      </c>
      <c r="I45" s="11">
        <v>193</v>
      </c>
      <c r="J45" s="11">
        <v>4</v>
      </c>
      <c r="K45" s="11">
        <v>0</v>
      </c>
      <c r="L45" s="11">
        <v>54</v>
      </c>
      <c r="M45" s="11">
        <v>34</v>
      </c>
    </row>
    <row r="46" spans="1:14" s="14" customFormat="1" ht="15.75" x14ac:dyDescent="0.25">
      <c r="A46" s="43" t="s">
        <v>68</v>
      </c>
      <c r="B46" s="45"/>
      <c r="C46" s="11">
        <v>519</v>
      </c>
      <c r="D46" s="11">
        <v>124</v>
      </c>
      <c r="E46" s="11">
        <v>465</v>
      </c>
      <c r="F46" s="11">
        <v>178</v>
      </c>
      <c r="G46" s="11">
        <v>231</v>
      </c>
      <c r="H46" s="11">
        <v>101</v>
      </c>
      <c r="I46" s="11">
        <v>277</v>
      </c>
      <c r="J46" s="11">
        <v>0</v>
      </c>
      <c r="K46" s="11">
        <v>0</v>
      </c>
      <c r="L46" s="11">
        <v>55</v>
      </c>
      <c r="M46" s="11">
        <v>32</v>
      </c>
    </row>
    <row r="47" spans="1:14" s="14" customFormat="1" ht="15.75" x14ac:dyDescent="0.25">
      <c r="A47" s="39" t="s">
        <v>69</v>
      </c>
      <c r="B47" s="40"/>
      <c r="C47" s="36">
        <v>146</v>
      </c>
      <c r="D47" s="36">
        <v>52</v>
      </c>
      <c r="E47" s="36">
        <v>93</v>
      </c>
      <c r="F47" s="36">
        <v>105</v>
      </c>
      <c r="G47" s="36">
        <v>43</v>
      </c>
      <c r="H47" s="36">
        <v>16</v>
      </c>
      <c r="I47" s="36">
        <v>24</v>
      </c>
      <c r="J47" s="36">
        <v>50</v>
      </c>
      <c r="K47" s="36">
        <v>0</v>
      </c>
      <c r="L47" s="36">
        <v>51</v>
      </c>
      <c r="M47" s="36">
        <v>14</v>
      </c>
    </row>
    <row r="48" spans="1:14" s="14" customFormat="1" ht="15.75" x14ac:dyDescent="0.25">
      <c r="A48" s="43" t="s">
        <v>70</v>
      </c>
      <c r="B48" s="45"/>
      <c r="C48" s="11">
        <v>197</v>
      </c>
      <c r="D48" s="11">
        <v>13</v>
      </c>
      <c r="E48" s="11">
        <v>141</v>
      </c>
      <c r="F48" s="11">
        <v>69</v>
      </c>
      <c r="G48" s="11">
        <v>155</v>
      </c>
      <c r="H48" s="11">
        <v>0</v>
      </c>
      <c r="I48" s="11">
        <v>8</v>
      </c>
      <c r="J48" s="11">
        <v>27</v>
      </c>
      <c r="K48" s="11">
        <v>0</v>
      </c>
      <c r="L48" s="11">
        <v>12</v>
      </c>
      <c r="M48" s="11">
        <v>8</v>
      </c>
    </row>
    <row r="49" spans="1:13" s="14" customFormat="1" ht="32.25" customHeight="1" x14ac:dyDescent="0.25">
      <c r="A49" s="39" t="s">
        <v>92</v>
      </c>
      <c r="B49" s="40"/>
      <c r="C49" s="11">
        <v>459</v>
      </c>
      <c r="D49" s="11">
        <v>175</v>
      </c>
      <c r="E49" s="11">
        <v>436</v>
      </c>
      <c r="F49" s="11">
        <v>198</v>
      </c>
      <c r="G49" s="11">
        <v>102</v>
      </c>
      <c r="H49" s="11">
        <v>167</v>
      </c>
      <c r="I49" s="11">
        <v>200</v>
      </c>
      <c r="J49" s="11">
        <v>37</v>
      </c>
      <c r="K49" s="11">
        <v>0</v>
      </c>
      <c r="L49" s="11">
        <v>65</v>
      </c>
      <c r="M49" s="11">
        <v>63</v>
      </c>
    </row>
    <row r="50" spans="1:13" s="14" customFormat="1" ht="30" customHeight="1" x14ac:dyDescent="0.25">
      <c r="A50" s="39" t="s">
        <v>71</v>
      </c>
      <c r="B50" s="40"/>
      <c r="C50" s="5">
        <v>28</v>
      </c>
      <c r="D50" s="5">
        <v>10</v>
      </c>
      <c r="E50" s="5">
        <v>20</v>
      </c>
      <c r="F50" s="5">
        <v>18</v>
      </c>
      <c r="G50" s="5">
        <v>13</v>
      </c>
      <c r="H50" s="5">
        <v>0</v>
      </c>
      <c r="I50" s="5">
        <v>7</v>
      </c>
      <c r="J50" s="5">
        <v>11</v>
      </c>
      <c r="K50" s="5">
        <v>0</v>
      </c>
      <c r="L50" s="5">
        <v>4</v>
      </c>
      <c r="M50" s="5">
        <v>3</v>
      </c>
    </row>
    <row r="51" spans="1:13" s="14" customFormat="1" ht="15.75" x14ac:dyDescent="0.25">
      <c r="A51" s="39" t="s">
        <v>72</v>
      </c>
      <c r="B51" s="40"/>
      <c r="C51" s="15">
        <v>346</v>
      </c>
      <c r="D51" s="15">
        <v>12</v>
      </c>
      <c r="E51" s="15">
        <v>230</v>
      </c>
      <c r="F51" s="15">
        <v>128</v>
      </c>
      <c r="G51" s="15">
        <v>91</v>
      </c>
      <c r="H51" s="15">
        <v>80</v>
      </c>
      <c r="I51" s="15">
        <v>105</v>
      </c>
      <c r="J51" s="15">
        <v>15</v>
      </c>
      <c r="K51" s="15">
        <v>0</v>
      </c>
      <c r="L51" s="15">
        <v>54</v>
      </c>
      <c r="M51" s="15">
        <v>13</v>
      </c>
    </row>
    <row r="52" spans="1:13" s="14" customFormat="1" ht="15.75" x14ac:dyDescent="0.25">
      <c r="A52" s="42" t="s">
        <v>73</v>
      </c>
      <c r="B52" s="42"/>
      <c r="C52" s="11">
        <v>301</v>
      </c>
      <c r="D52" s="11">
        <v>38</v>
      </c>
      <c r="E52" s="11">
        <v>259</v>
      </c>
      <c r="F52" s="11">
        <v>80</v>
      </c>
      <c r="G52" s="11">
        <v>71</v>
      </c>
      <c r="H52" s="11">
        <v>13</v>
      </c>
      <c r="I52" s="11">
        <v>211</v>
      </c>
      <c r="J52" s="11">
        <v>0</v>
      </c>
      <c r="K52" s="11">
        <v>0</v>
      </c>
      <c r="L52" s="11">
        <v>21</v>
      </c>
      <c r="M52" s="11">
        <v>23</v>
      </c>
    </row>
    <row r="53" spans="1:13" s="14" customFormat="1" ht="15.75" x14ac:dyDescent="0.25">
      <c r="A53" s="39" t="s">
        <v>74</v>
      </c>
      <c r="B53" s="40"/>
      <c r="C53" s="11">
        <v>114</v>
      </c>
      <c r="D53" s="11">
        <v>13</v>
      </c>
      <c r="E53" s="11">
        <v>117</v>
      </c>
      <c r="F53" s="11">
        <v>10</v>
      </c>
      <c r="G53" s="11">
        <v>27</v>
      </c>
      <c r="H53" s="11">
        <v>10</v>
      </c>
      <c r="I53" s="11">
        <v>69</v>
      </c>
      <c r="J53" s="11">
        <v>9</v>
      </c>
      <c r="K53" s="11">
        <v>0</v>
      </c>
      <c r="L53" s="11">
        <v>6</v>
      </c>
      <c r="M53" s="11">
        <v>6</v>
      </c>
    </row>
    <row r="54" spans="1:13" s="14" customFormat="1" ht="15.75" x14ac:dyDescent="0.25">
      <c r="A54" s="39" t="s">
        <v>75</v>
      </c>
      <c r="B54" s="40"/>
      <c r="C54" s="11">
        <v>565</v>
      </c>
      <c r="D54" s="11">
        <v>219</v>
      </c>
      <c r="E54" s="11">
        <v>552</v>
      </c>
      <c r="F54" s="11">
        <v>232</v>
      </c>
      <c r="G54" s="11">
        <v>229</v>
      </c>
      <c r="H54" s="11">
        <v>69</v>
      </c>
      <c r="I54" s="11">
        <v>194</v>
      </c>
      <c r="J54" s="11">
        <v>163</v>
      </c>
      <c r="K54" s="11">
        <v>0</v>
      </c>
      <c r="L54" s="11">
        <v>83</v>
      </c>
      <c r="M54" s="11">
        <v>71</v>
      </c>
    </row>
    <row r="55" spans="1:13" s="14" customFormat="1" ht="15.75" x14ac:dyDescent="0.25">
      <c r="A55" s="39" t="s">
        <v>76</v>
      </c>
      <c r="B55" s="40"/>
      <c r="C55" s="11">
        <v>10</v>
      </c>
      <c r="D55" s="11">
        <v>1</v>
      </c>
      <c r="E55" s="11">
        <v>7</v>
      </c>
      <c r="F55" s="11">
        <v>4</v>
      </c>
      <c r="G55" s="11">
        <v>1</v>
      </c>
      <c r="H55" s="11">
        <v>1</v>
      </c>
      <c r="I55" s="11">
        <v>1</v>
      </c>
      <c r="J55" s="11">
        <v>3</v>
      </c>
      <c r="K55" s="37">
        <v>0</v>
      </c>
      <c r="L55" s="11">
        <v>0</v>
      </c>
      <c r="M55" s="11">
        <v>5</v>
      </c>
    </row>
    <row r="56" spans="1:13" s="14" customFormat="1" ht="15.75" x14ac:dyDescent="0.25">
      <c r="A56" s="39" t="s">
        <v>77</v>
      </c>
      <c r="B56" s="41"/>
      <c r="C56" s="8">
        <v>383</v>
      </c>
      <c r="D56" s="8">
        <v>69</v>
      </c>
      <c r="E56" s="8">
        <v>345</v>
      </c>
      <c r="F56" s="8">
        <v>107</v>
      </c>
      <c r="G56" s="8">
        <v>129</v>
      </c>
      <c r="H56" s="8">
        <v>27</v>
      </c>
      <c r="I56" s="8">
        <v>242</v>
      </c>
      <c r="J56" s="8">
        <v>82</v>
      </c>
      <c r="K56" s="9">
        <v>0</v>
      </c>
      <c r="L56" s="8">
        <v>21</v>
      </c>
      <c r="M56" s="8">
        <v>31</v>
      </c>
    </row>
    <row r="57" spans="1:13" s="14" customFormat="1" ht="30.75" customHeight="1" x14ac:dyDescent="0.25">
      <c r="A57" s="39" t="s">
        <v>78</v>
      </c>
      <c r="B57" s="41"/>
      <c r="C57" s="8">
        <v>239</v>
      </c>
      <c r="D57" s="8">
        <v>57</v>
      </c>
      <c r="E57" s="8">
        <v>201</v>
      </c>
      <c r="F57" s="8">
        <v>95</v>
      </c>
      <c r="G57" s="8">
        <v>22</v>
      </c>
      <c r="H57" s="8">
        <v>83</v>
      </c>
      <c r="I57" s="8">
        <v>174</v>
      </c>
      <c r="J57" s="8">
        <v>279</v>
      </c>
      <c r="K57" s="9">
        <v>0</v>
      </c>
      <c r="L57" s="8">
        <v>17</v>
      </c>
      <c r="M57" s="8">
        <v>42</v>
      </c>
    </row>
    <row r="58" spans="1:13" s="14" customFormat="1" ht="15.75" x14ac:dyDescent="0.25">
      <c r="A58" s="39" t="s">
        <v>79</v>
      </c>
      <c r="B58" s="40"/>
      <c r="C58" s="11">
        <v>379</v>
      </c>
      <c r="D58" s="11">
        <v>17</v>
      </c>
      <c r="E58" s="11">
        <v>283</v>
      </c>
      <c r="F58" s="11">
        <v>113</v>
      </c>
      <c r="G58" s="11">
        <v>217</v>
      </c>
      <c r="H58" s="11">
        <v>133</v>
      </c>
      <c r="I58" s="11">
        <v>32</v>
      </c>
      <c r="J58" s="11">
        <v>0</v>
      </c>
      <c r="K58" s="11">
        <v>0</v>
      </c>
      <c r="L58" s="11">
        <v>40</v>
      </c>
      <c r="M58" s="11">
        <v>13</v>
      </c>
    </row>
    <row r="59" spans="1:13" s="14" customFormat="1" ht="15.75" x14ac:dyDescent="0.25">
      <c r="A59" s="39" t="s">
        <v>80</v>
      </c>
      <c r="B59" s="40"/>
      <c r="C59" s="5">
        <v>14</v>
      </c>
      <c r="D59" s="5">
        <v>4</v>
      </c>
      <c r="E59" s="5">
        <v>14</v>
      </c>
      <c r="F59" s="5">
        <v>4</v>
      </c>
      <c r="G59" s="5">
        <v>0</v>
      </c>
      <c r="H59" s="5">
        <v>1</v>
      </c>
      <c r="I59" s="5">
        <v>10</v>
      </c>
      <c r="J59" s="5">
        <v>0</v>
      </c>
      <c r="K59" s="5">
        <v>4</v>
      </c>
      <c r="L59" s="5">
        <v>2</v>
      </c>
      <c r="M59" s="5">
        <v>1</v>
      </c>
    </row>
    <row r="60" spans="1:13" s="14" customFormat="1" ht="15" customHeight="1" x14ac:dyDescent="0.25">
      <c r="A60" s="39" t="s">
        <v>81</v>
      </c>
      <c r="B60" s="40"/>
      <c r="C60" s="11">
        <v>312</v>
      </c>
      <c r="D60" s="11">
        <v>155</v>
      </c>
      <c r="E60" s="11">
        <v>328</v>
      </c>
      <c r="F60" s="11">
        <v>139</v>
      </c>
      <c r="G60" s="11">
        <v>58</v>
      </c>
      <c r="H60" s="11">
        <v>34</v>
      </c>
      <c r="I60" s="11">
        <v>203</v>
      </c>
      <c r="J60" s="11">
        <v>10</v>
      </c>
      <c r="K60" s="11">
        <v>13</v>
      </c>
      <c r="L60" s="11">
        <v>130</v>
      </c>
      <c r="M60" s="11">
        <v>19</v>
      </c>
    </row>
    <row r="61" spans="1:13" s="14" customFormat="1" ht="15.75" x14ac:dyDescent="0.25">
      <c r="A61" s="39" t="s">
        <v>82</v>
      </c>
      <c r="B61" s="40"/>
      <c r="C61" s="13">
        <v>28</v>
      </c>
      <c r="D61" s="13">
        <v>40</v>
      </c>
      <c r="E61" s="13">
        <v>43</v>
      </c>
      <c r="F61" s="13">
        <v>25</v>
      </c>
      <c r="G61" s="13">
        <v>4</v>
      </c>
      <c r="H61" s="13">
        <v>16</v>
      </c>
      <c r="I61" s="13">
        <v>2</v>
      </c>
      <c r="J61" s="13">
        <v>40</v>
      </c>
      <c r="K61" s="13">
        <v>0</v>
      </c>
      <c r="L61" s="13">
        <v>6</v>
      </c>
      <c r="M61" s="13">
        <v>0</v>
      </c>
    </row>
    <row r="62" spans="1:13" s="14" customFormat="1" ht="15.75" x14ac:dyDescent="0.25">
      <c r="A62" s="39" t="s">
        <v>83</v>
      </c>
      <c r="B62" s="40"/>
      <c r="C62" s="11">
        <v>586</v>
      </c>
      <c r="D62" s="11">
        <v>175</v>
      </c>
      <c r="E62" s="11">
        <v>356</v>
      </c>
      <c r="F62" s="11">
        <v>405</v>
      </c>
      <c r="G62" s="11">
        <v>235</v>
      </c>
      <c r="H62" s="11">
        <v>62</v>
      </c>
      <c r="I62" s="11">
        <v>235</v>
      </c>
      <c r="J62" s="11">
        <v>106</v>
      </c>
      <c r="K62" s="11">
        <v>0</v>
      </c>
      <c r="L62" s="11">
        <v>87</v>
      </c>
      <c r="M62" s="11">
        <v>36</v>
      </c>
    </row>
    <row r="63" spans="1:13" s="14" customFormat="1" ht="15.75" x14ac:dyDescent="0.25">
      <c r="A63" s="39" t="s">
        <v>84</v>
      </c>
      <c r="B63" s="39"/>
      <c r="C63" s="11">
        <v>224</v>
      </c>
      <c r="D63" s="11">
        <v>17</v>
      </c>
      <c r="E63" s="11">
        <v>199</v>
      </c>
      <c r="F63" s="11">
        <v>42</v>
      </c>
      <c r="G63" s="11">
        <v>61</v>
      </c>
      <c r="H63" s="11">
        <v>38</v>
      </c>
      <c r="I63" s="11">
        <v>97</v>
      </c>
      <c r="J63" s="11">
        <v>24</v>
      </c>
      <c r="K63" s="11">
        <v>0</v>
      </c>
      <c r="L63" s="11">
        <v>62</v>
      </c>
      <c r="M63" s="11">
        <v>21</v>
      </c>
    </row>
    <row r="64" spans="1:13" s="14" customFormat="1" ht="15.75" x14ac:dyDescent="0.25">
      <c r="A64" s="39" t="s">
        <v>85</v>
      </c>
      <c r="B64" s="40"/>
      <c r="C64" s="5">
        <v>147</v>
      </c>
      <c r="D64" s="5">
        <v>109</v>
      </c>
      <c r="E64" s="5">
        <v>145</v>
      </c>
      <c r="F64" s="5">
        <v>111</v>
      </c>
      <c r="G64" s="5">
        <v>49</v>
      </c>
      <c r="H64" s="5">
        <v>25</v>
      </c>
      <c r="I64" s="5">
        <v>78</v>
      </c>
      <c r="J64" s="5">
        <v>17</v>
      </c>
      <c r="K64" s="5">
        <v>2</v>
      </c>
      <c r="L64" s="5">
        <v>37</v>
      </c>
      <c r="M64" s="5">
        <v>53</v>
      </c>
    </row>
    <row r="65" spans="1:13" s="14" customFormat="1" ht="14.25" customHeight="1" x14ac:dyDescent="0.25">
      <c r="A65" s="43" t="s">
        <v>86</v>
      </c>
      <c r="B65" s="45"/>
      <c r="C65" s="18">
        <v>265</v>
      </c>
      <c r="D65" s="15">
        <v>84</v>
      </c>
      <c r="E65" s="15">
        <v>196</v>
      </c>
      <c r="F65" s="15">
        <v>153</v>
      </c>
      <c r="G65" s="15">
        <v>98</v>
      </c>
      <c r="H65" s="15">
        <v>1</v>
      </c>
      <c r="I65" s="15">
        <v>63</v>
      </c>
      <c r="J65" s="15">
        <v>49</v>
      </c>
      <c r="K65" s="15">
        <v>0</v>
      </c>
      <c r="L65" s="15">
        <v>203</v>
      </c>
      <c r="M65" s="15">
        <v>38</v>
      </c>
    </row>
    <row r="66" spans="1:13" s="14" customFormat="1" ht="15.75" x14ac:dyDescent="0.25">
      <c r="A66" s="39" t="s">
        <v>87</v>
      </c>
      <c r="B66" s="40"/>
      <c r="C66" s="11">
        <v>1149</v>
      </c>
      <c r="D66" s="11">
        <v>714</v>
      </c>
      <c r="E66" s="11">
        <v>1096</v>
      </c>
      <c r="F66" s="11">
        <v>1291</v>
      </c>
      <c r="G66" s="11">
        <v>542</v>
      </c>
      <c r="H66" s="11">
        <v>40</v>
      </c>
      <c r="I66" s="11">
        <v>460</v>
      </c>
      <c r="J66" s="11">
        <v>157</v>
      </c>
      <c r="K66" s="11">
        <v>0</v>
      </c>
      <c r="L66" s="11">
        <v>478</v>
      </c>
      <c r="M66" s="11">
        <v>218</v>
      </c>
    </row>
    <row r="67" spans="1:13" s="14" customFormat="1" ht="15.75" x14ac:dyDescent="0.25">
      <c r="A67" s="43" t="s">
        <v>88</v>
      </c>
      <c r="B67" s="45"/>
      <c r="C67" s="11">
        <v>5</v>
      </c>
      <c r="D67" s="11">
        <v>15</v>
      </c>
      <c r="E67" s="11">
        <v>11</v>
      </c>
      <c r="F67" s="11">
        <v>9</v>
      </c>
      <c r="G67" s="11">
        <v>2</v>
      </c>
      <c r="H67" s="11">
        <v>7</v>
      </c>
      <c r="I67" s="11">
        <v>6</v>
      </c>
      <c r="J67" s="11">
        <v>3</v>
      </c>
      <c r="K67" s="11">
        <v>0</v>
      </c>
      <c r="L67" s="11">
        <v>0</v>
      </c>
      <c r="M67" s="11">
        <v>2</v>
      </c>
    </row>
    <row r="68" spans="1:13" s="14" customFormat="1" ht="15.75" x14ac:dyDescent="0.25">
      <c r="A68" s="43" t="s">
        <v>89</v>
      </c>
      <c r="B68" s="45"/>
      <c r="C68" s="11">
        <v>604</v>
      </c>
      <c r="D68" s="11">
        <v>112</v>
      </c>
      <c r="E68" s="11">
        <v>520</v>
      </c>
      <c r="F68" s="11">
        <v>196</v>
      </c>
      <c r="G68" s="11">
        <v>271</v>
      </c>
      <c r="H68" s="11">
        <v>120</v>
      </c>
      <c r="I68" s="11">
        <v>259</v>
      </c>
      <c r="J68" s="11">
        <v>4</v>
      </c>
      <c r="K68" s="11">
        <v>6</v>
      </c>
      <c r="L68" s="11">
        <v>26</v>
      </c>
      <c r="M68" s="11">
        <v>30</v>
      </c>
    </row>
    <row r="69" spans="1:13" s="14" customFormat="1" ht="15.75" x14ac:dyDescent="0.25">
      <c r="A69" s="43" t="s">
        <v>90</v>
      </c>
      <c r="B69" s="45"/>
      <c r="C69" s="11">
        <v>86</v>
      </c>
      <c r="D69" s="11">
        <v>30</v>
      </c>
      <c r="E69" s="11">
        <v>64</v>
      </c>
      <c r="F69" s="11">
        <v>52</v>
      </c>
      <c r="G69" s="11">
        <v>13</v>
      </c>
      <c r="H69" s="11">
        <v>6</v>
      </c>
      <c r="I69" s="11">
        <v>36</v>
      </c>
      <c r="J69" s="11">
        <v>47</v>
      </c>
      <c r="K69" s="11">
        <v>0</v>
      </c>
      <c r="L69" s="11">
        <v>21</v>
      </c>
      <c r="M69" s="11">
        <v>12</v>
      </c>
    </row>
    <row r="70" spans="1:13" s="14" customFormat="1" ht="15.75" x14ac:dyDescent="0.25">
      <c r="A70" s="43" t="s">
        <v>91</v>
      </c>
      <c r="B70" s="45"/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s="14" customFormat="1" ht="15.75" customHeight="1" x14ac:dyDescent="0.25">
      <c r="A71" s="43" t="s">
        <v>94</v>
      </c>
      <c r="B71" s="45"/>
      <c r="C71" s="38">
        <v>973</v>
      </c>
      <c r="D71" s="38">
        <v>280</v>
      </c>
      <c r="E71" s="38">
        <v>1036</v>
      </c>
      <c r="F71" s="38">
        <v>217</v>
      </c>
      <c r="G71" s="38">
        <v>473</v>
      </c>
      <c r="H71" s="38">
        <v>0</v>
      </c>
      <c r="I71" s="38">
        <v>492</v>
      </c>
      <c r="J71" s="38">
        <v>86</v>
      </c>
      <c r="K71" s="38">
        <v>0</v>
      </c>
      <c r="L71" s="38">
        <v>163</v>
      </c>
      <c r="M71" s="38">
        <v>75</v>
      </c>
    </row>
    <row r="72" spans="1:13" s="14" customFormat="1" ht="15.75" x14ac:dyDescent="0.25">
      <c r="A72" s="39" t="s">
        <v>93</v>
      </c>
      <c r="B72" s="40"/>
      <c r="C72" s="11">
        <v>312</v>
      </c>
      <c r="D72" s="11">
        <v>35</v>
      </c>
      <c r="E72" s="11">
        <v>253</v>
      </c>
      <c r="F72" s="11">
        <v>94</v>
      </c>
      <c r="G72" s="11">
        <v>179</v>
      </c>
      <c r="H72" s="11">
        <v>0</v>
      </c>
      <c r="I72" s="11">
        <v>113</v>
      </c>
      <c r="J72" s="11">
        <v>16</v>
      </c>
      <c r="K72" s="11">
        <v>0</v>
      </c>
      <c r="L72" s="11">
        <v>22</v>
      </c>
      <c r="M72" s="11">
        <v>17</v>
      </c>
    </row>
    <row r="73" spans="1:13" s="14" customFormat="1" ht="15.75" x14ac:dyDescent="0.25">
      <c r="A73" s="46" t="s">
        <v>95</v>
      </c>
      <c r="B73" s="51"/>
      <c r="C73" s="11">
        <v>1135</v>
      </c>
      <c r="D73" s="11">
        <v>175</v>
      </c>
      <c r="E73" s="11">
        <v>999</v>
      </c>
      <c r="F73" s="11">
        <v>311</v>
      </c>
      <c r="G73" s="11">
        <v>214</v>
      </c>
      <c r="H73" s="11">
        <v>83</v>
      </c>
      <c r="I73" s="11">
        <v>414</v>
      </c>
      <c r="J73" s="11">
        <v>184</v>
      </c>
      <c r="K73" s="11">
        <v>25</v>
      </c>
      <c r="L73" s="11">
        <v>322</v>
      </c>
      <c r="M73" s="11">
        <v>68</v>
      </c>
    </row>
    <row r="74" spans="1:13" s="14" customFormat="1" ht="15.75" x14ac:dyDescent="0.25">
      <c r="A74" s="50"/>
      <c r="B74" s="50"/>
      <c r="C74" s="18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s="14" customFormat="1" ht="15.75" x14ac:dyDescent="0.25">
      <c r="A75" s="43"/>
      <c r="B75" s="71"/>
      <c r="C75" s="6"/>
      <c r="D75" s="6"/>
      <c r="E75" s="6"/>
      <c r="F75" s="6"/>
      <c r="G75" s="5"/>
      <c r="H75" s="5"/>
      <c r="I75" s="5"/>
      <c r="J75" s="5"/>
      <c r="K75" s="5"/>
      <c r="L75" s="5"/>
      <c r="M75" s="5"/>
    </row>
    <row r="76" spans="1:13" s="14" customFormat="1" ht="17.25" customHeight="1" x14ac:dyDescent="0.25">
      <c r="A76" s="69" t="s">
        <v>15</v>
      </c>
      <c r="B76" s="70"/>
      <c r="C76" s="4">
        <f t="shared" ref="C76:M76" si="0">SUM(C4:C75)</f>
        <v>29231</v>
      </c>
      <c r="D76" s="4">
        <f t="shared" si="0"/>
        <v>5241</v>
      </c>
      <c r="E76" s="4">
        <f t="shared" si="0"/>
        <v>24834</v>
      </c>
      <c r="F76" s="4">
        <f t="shared" si="0"/>
        <v>9942</v>
      </c>
      <c r="G76" s="4">
        <f t="shared" si="0"/>
        <v>7742</v>
      </c>
      <c r="H76" s="4">
        <f t="shared" si="0"/>
        <v>2729</v>
      </c>
      <c r="I76" s="4">
        <f t="shared" si="0"/>
        <v>7553</v>
      </c>
      <c r="J76" s="4">
        <f t="shared" si="0"/>
        <v>7296</v>
      </c>
      <c r="K76" s="4">
        <f t="shared" si="0"/>
        <v>182</v>
      </c>
      <c r="L76" s="4">
        <f t="shared" si="0"/>
        <v>4691</v>
      </c>
      <c r="M76" s="4">
        <f t="shared" si="0"/>
        <v>2076</v>
      </c>
    </row>
    <row r="77" spans="1:13" s="14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s="14" customFormat="1" ht="15.75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s="14" customFormat="1" ht="15.75" x14ac:dyDescent="0.25">
      <c r="A79" s="68"/>
      <c r="B79" s="68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s="14" customFormat="1" ht="15.75" customHeigh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5" ht="15.75" customHeight="1" x14ac:dyDescent="0.25"/>
    <row r="87" ht="31.5" customHeight="1" x14ac:dyDescent="0.25"/>
  </sheetData>
  <autoFilter ref="A1:B76">
    <filterColumn colId="0" showButton="0"/>
    <sortState ref="A4:B61">
      <sortCondition ref="A1:A61"/>
    </sortState>
  </autoFilter>
  <mergeCells count="81">
    <mergeCell ref="A72:B72"/>
    <mergeCell ref="A59:B59"/>
    <mergeCell ref="A65:B65"/>
    <mergeCell ref="A71:B71"/>
    <mergeCell ref="A60:B60"/>
    <mergeCell ref="A61:B61"/>
    <mergeCell ref="A62:B62"/>
    <mergeCell ref="A63:B63"/>
    <mergeCell ref="A64:B64"/>
    <mergeCell ref="A67:B67"/>
    <mergeCell ref="A68:B68"/>
    <mergeCell ref="A69:B69"/>
    <mergeCell ref="A70:B70"/>
    <mergeCell ref="A66:B66"/>
    <mergeCell ref="A79:B79"/>
    <mergeCell ref="A74:B74"/>
    <mergeCell ref="A73:B73"/>
    <mergeCell ref="A76:B76"/>
    <mergeCell ref="A75:B75"/>
    <mergeCell ref="A16:B16"/>
    <mergeCell ref="M1:M2"/>
    <mergeCell ref="A1:B2"/>
    <mergeCell ref="C1:D1"/>
    <mergeCell ref="E1:F1"/>
    <mergeCell ref="G1:K1"/>
    <mergeCell ref="L1:L2"/>
    <mergeCell ref="A30:B30"/>
    <mergeCell ref="A3:B3"/>
    <mergeCell ref="A10:B10"/>
    <mergeCell ref="A17:B17"/>
    <mergeCell ref="A18:B18"/>
    <mergeCell ref="A6:B6"/>
    <mergeCell ref="A9:B9"/>
    <mergeCell ref="A14:B14"/>
    <mergeCell ref="A7:B7"/>
    <mergeCell ref="A8:B8"/>
    <mergeCell ref="A15:B15"/>
    <mergeCell ref="A4:B4"/>
    <mergeCell ref="A5:B5"/>
    <mergeCell ref="A12:B12"/>
    <mergeCell ref="A13:B13"/>
    <mergeCell ref="A11:B11"/>
    <mergeCell ref="A32:B32"/>
    <mergeCell ref="A34:B34"/>
    <mergeCell ref="A36:B36"/>
    <mergeCell ref="A37:B37"/>
    <mergeCell ref="A19:B19"/>
    <mergeCell ref="A20:B20"/>
    <mergeCell ref="A21:B21"/>
    <mergeCell ref="A23:B23"/>
    <mergeCell ref="A31:B31"/>
    <mergeCell ref="A28:B28"/>
    <mergeCell ref="A22:B22"/>
    <mergeCell ref="A26:B26"/>
    <mergeCell ref="A27:B27"/>
    <mergeCell ref="A29:B29"/>
    <mergeCell ref="A24:B24"/>
    <mergeCell ref="A25:B25"/>
    <mergeCell ref="A48:B48"/>
    <mergeCell ref="A35:B35"/>
    <mergeCell ref="A33:B33"/>
    <mergeCell ref="A39:B39"/>
    <mergeCell ref="A40:B40"/>
    <mergeCell ref="A41:B41"/>
    <mergeCell ref="A38:B38"/>
    <mergeCell ref="A58:B58"/>
    <mergeCell ref="A42:B42"/>
    <mergeCell ref="A47:B47"/>
    <mergeCell ref="A57:B57"/>
    <mergeCell ref="A51:B51"/>
    <mergeCell ref="A52:B52"/>
    <mergeCell ref="A53:B53"/>
    <mergeCell ref="A54:B54"/>
    <mergeCell ref="A55:B55"/>
    <mergeCell ref="A56:B56"/>
    <mergeCell ref="A49:B49"/>
    <mergeCell ref="A50:B50"/>
    <mergeCell ref="A43:B43"/>
    <mergeCell ref="A44:B44"/>
    <mergeCell ref="A45:B45"/>
    <mergeCell ref="A46:B46"/>
  </mergeCell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Елистратова Наталья Михайловна</dc:creator>
  <cp:lastModifiedBy>Елистратова Наталья Михайловна</cp:lastModifiedBy>
  <dcterms:created xsi:type="dcterms:W3CDTF">2021-10-05T10:54:47Z</dcterms:created>
  <dcterms:modified xsi:type="dcterms:W3CDTF">2023-07-10T10:19:06Z</dcterms:modified>
</cp:coreProperties>
</file>