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3 год\3 квартал 2023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L56" i="1"/>
  <c r="K56" i="1"/>
  <c r="J56" i="1"/>
  <c r="I56" i="1"/>
  <c r="H56" i="1"/>
  <c r="G56" i="1"/>
  <c r="F56" i="1"/>
  <c r="E56" i="1"/>
  <c r="D56" i="1"/>
  <c r="C56" i="1"/>
  <c r="M77" i="1" l="1"/>
  <c r="L77" i="1"/>
  <c r="K77" i="1"/>
  <c r="J77" i="1"/>
  <c r="I77" i="1"/>
  <c r="G77" i="1"/>
  <c r="F77" i="1"/>
  <c r="E77" i="1"/>
  <c r="D77" i="1"/>
  <c r="C77" i="1"/>
  <c r="H77" i="1"/>
</calcChain>
</file>

<file path=xl/sharedStrings.xml><?xml version="1.0" encoding="utf-8"?>
<sst xmlns="http://schemas.openxmlformats.org/spreadsheetml/2006/main" count="111" uniqueCount="107">
  <si>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</si>
  <si>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</si>
  <si>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</si>
  <si>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</si>
  <si>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</si>
  <si>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</si>
  <si>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</si>
  <si>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</si>
  <si>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</si>
  <si>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</si>
  <si>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</si>
  <si>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</si>
  <si>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</si>
  <si>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</si>
  <si>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</si>
  <si>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ВСЕГО</t>
  </si>
  <si>
    <t>Алтайское республиканское УФАС России</t>
  </si>
  <si>
    <t>Башкортостанское УФАС России</t>
  </si>
  <si>
    <t>Адыгейское УФАС России</t>
  </si>
  <si>
    <t>Курское УФАС России</t>
  </si>
  <si>
    <t>Приморское УФАС россии</t>
  </si>
  <si>
    <t>Карачаево-Черкесское УФАС России</t>
  </si>
  <si>
    <t>Сахалинское УФАС  России</t>
  </si>
  <si>
    <t>Красноярское УФАС России</t>
  </si>
  <si>
    <t>Московское УФАС России</t>
  </si>
  <si>
    <t>Новосибирское УФАС России</t>
  </si>
  <si>
    <t>Калужское УФАС России</t>
  </si>
  <si>
    <t>Ханты-Мансийское УФАС России</t>
  </si>
  <si>
    <t>Астраханское УФАС России</t>
  </si>
  <si>
    <t>Московское областное УФАС России</t>
  </si>
  <si>
    <t>Калмыцкое УФАС России</t>
  </si>
  <si>
    <t>Донецкое УФАС России</t>
  </si>
  <si>
    <t>Карельское УФАС России</t>
  </si>
  <si>
    <t>Марийское УФАС России</t>
  </si>
  <si>
    <t>Камчатское УФАС России</t>
  </si>
  <si>
    <t>Орловское УФАС России</t>
  </si>
  <si>
    <t>Амурское УФАС России</t>
  </si>
  <si>
    <t>Вологодское УФАС России</t>
  </si>
  <si>
    <t>Бурятское УФАС России</t>
  </si>
  <si>
    <t>Кемеровское УФАС России</t>
  </si>
  <si>
    <t>Ингушское УФАС России</t>
  </si>
  <si>
    <t>Ульяновское УФАС России</t>
  </si>
  <si>
    <t>Омское УФАС России</t>
  </si>
  <si>
    <t xml:space="preserve">Самарское УФАС России </t>
  </si>
  <si>
    <t>Мордовское УФАС России</t>
  </si>
  <si>
    <t>Челябинское УФАС России</t>
  </si>
  <si>
    <t xml:space="preserve">Пензенское УФАС России </t>
  </si>
  <si>
    <t>Томское УФАС России</t>
  </si>
  <si>
    <t>Тверское УФАС России</t>
  </si>
  <si>
    <t>Кировское УФАС России</t>
  </si>
  <si>
    <t>Санкт-Петербургское УФАС России</t>
  </si>
  <si>
    <t>Нижегородское УФАС России</t>
  </si>
  <si>
    <t>Магаданское УФАС России</t>
  </si>
  <si>
    <t>Новгородское УФАС России</t>
  </si>
  <si>
    <t>Еврейское УФАС России</t>
  </si>
  <si>
    <t>Липецкое УФАС России</t>
  </si>
  <si>
    <t>Ставропольское УАС России</t>
  </si>
  <si>
    <t>Архангельское УФАС России</t>
  </si>
  <si>
    <t>Тамбовское УФАС России</t>
  </si>
  <si>
    <t>Кабардино-Балкарское УФАС России</t>
  </si>
  <si>
    <t>Мурманское УФАС России</t>
  </si>
  <si>
    <t>Коми УФАС России</t>
  </si>
  <si>
    <t>Смоленское УФАС России</t>
  </si>
  <si>
    <t>Волгоградское УФАС России</t>
  </si>
  <si>
    <t>Тывинское УФАС России</t>
  </si>
  <si>
    <t>Воронежское УФАС России</t>
  </si>
  <si>
    <t>Калининградское УФАС России</t>
  </si>
  <si>
    <t>Брянское УФАС России</t>
  </si>
  <si>
    <t>Татарстанское УФАС России</t>
  </si>
  <si>
    <t>Оренбургское УФАС России</t>
  </si>
  <si>
    <t>Белгородское УФАС России</t>
  </si>
  <si>
    <t>Ростовское УФАС России</t>
  </si>
  <si>
    <t>Краснодарское УФАС России</t>
  </si>
  <si>
    <t>Саратовское УФАС России</t>
  </si>
  <si>
    <t>Тульское УФАС России</t>
  </si>
  <si>
    <t>Чувашское УФАС России</t>
  </si>
  <si>
    <t>Ненецкое УФАС России</t>
  </si>
  <si>
    <t>Алтайское краевое УФАС России</t>
  </si>
  <si>
    <t>Хакасское УФАС России</t>
  </si>
  <si>
    <t>Ленинградское УФАС России</t>
  </si>
  <si>
    <t>Иркутское УФАС России</t>
  </si>
  <si>
    <t>Рязанское УФАС России</t>
  </si>
  <si>
    <t>7743</t>
  </si>
  <si>
    <t>0</t>
  </si>
  <si>
    <t>6295</t>
  </si>
  <si>
    <t>1448</t>
  </si>
  <si>
    <t>11</t>
  </si>
  <si>
    <t>131</t>
  </si>
  <si>
    <t>5057</t>
  </si>
  <si>
    <t>43</t>
  </si>
  <si>
    <t>Забай кальское УФАС России</t>
  </si>
  <si>
    <t>Ивановское УФАС России</t>
  </si>
  <si>
    <t>182</t>
  </si>
  <si>
    <t>76</t>
  </si>
  <si>
    <t>3</t>
  </si>
  <si>
    <t>Крымское межрегиональное УФАС России</t>
  </si>
  <si>
    <t>118</t>
  </si>
  <si>
    <t>33</t>
  </si>
  <si>
    <t>116</t>
  </si>
  <si>
    <t>35</t>
  </si>
  <si>
    <t>102</t>
  </si>
  <si>
    <t>12</t>
  </si>
  <si>
    <t>16</t>
  </si>
  <si>
    <t>21</t>
  </si>
  <si>
    <t>50</t>
  </si>
  <si>
    <t>Ярославское межрегиональное УФАС России</t>
  </si>
  <si>
    <t>Тюменское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</si>
</sst>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3"/>
      <color rgb="FF00B050"/>
      <name val="Calibri"/>
      <family val="2"/>
      <charset val="204"/>
      <scheme val="minor"/>
    </font>
    <font>
      <sz val="14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3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9" fillId="0" borderId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29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3" fillId="9" borderId="1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7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" xfId="2" applyFont="1" applyBorder="1" applyAlignment="1">
      <alignment horizontal="left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8" fillId="0" borderId="9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</cellXfs>
  <cellStyles count="22">
    <cellStyle name="Accent" xfId="6"/>
    <cellStyle name="Accent 1" xfId="7"/>
    <cellStyle name="Accent 2" xfId="8"/>
    <cellStyle name="Accent 3" xfId="9"/>
    <cellStyle name="Bad" xfId="10"/>
    <cellStyle name="Error" xfId="11"/>
    <cellStyle name="Footnote" xfId="12"/>
    <cellStyle name="Good" xfId="13"/>
    <cellStyle name="Heading" xfId="14"/>
    <cellStyle name="Heading 1" xfId="15"/>
    <cellStyle name="Heading 2" xfId="16"/>
    <cellStyle name="Neutral" xfId="17"/>
    <cellStyle name="Normal" xfId="4"/>
    <cellStyle name="Note" xfId="18"/>
    <cellStyle name="Status" xfId="19"/>
    <cellStyle name="Text" xfId="20"/>
    <cellStyle name="Warning" xfId="21"/>
    <cellStyle name="Обычный" xfId="0" builtinId="0"/>
    <cellStyle name="Обычный 2" xfId="1"/>
    <cellStyle name="Обычный 3" xfId="2"/>
    <cellStyle name="Обычный 4" xfId="3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A55" workbookViewId="0">
      <selection activeCell="N68" sqref="N68"/>
    </sheetView>
  </sheetViews>
  <sheetFormatPr defaultRowHeight="15" x14ac:dyDescent="0.25"/>
  <cols>
    <col min="2" max="2" width="21.7109375" customWidth="1"/>
  </cols>
  <sheetData>
    <row r="1" spans="1:14" ht="16.5" x14ac:dyDescent="0.25">
      <c r="A1" s="52" t="s">
        <v>0</v>
      </c>
      <c r="B1" s="52"/>
      <c r="C1" s="54" t="s">
        <v>1</v>
      </c>
      <c r="D1" s="54"/>
      <c r="E1" s="54" t="s">
        <v>2</v>
      </c>
      <c r="F1" s="55"/>
      <c r="G1" s="54" t="s">
        <v>3</v>
      </c>
      <c r="H1" s="55"/>
      <c r="I1" s="55"/>
      <c r="J1" s="55"/>
      <c r="K1" s="55"/>
      <c r="L1" s="50" t="s">
        <v>4</v>
      </c>
      <c r="M1" s="50" t="s">
        <v>5</v>
      </c>
    </row>
    <row r="2" spans="1:14" ht="141" x14ac:dyDescent="0.25">
      <c r="A2" s="53"/>
      <c r="B2" s="53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51"/>
      <c r="M2" s="51"/>
    </row>
    <row r="3" spans="1:14" ht="16.5" x14ac:dyDescent="0.25">
      <c r="A3" s="56">
        <v>1</v>
      </c>
      <c r="B3" s="57"/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</row>
    <row r="4" spans="1:14" ht="16.5" customHeight="1" x14ac:dyDescent="0.25">
      <c r="A4" s="63" t="s">
        <v>18</v>
      </c>
      <c r="B4" s="44"/>
      <c r="C4" s="7">
        <v>141</v>
      </c>
      <c r="D4" s="7">
        <v>60</v>
      </c>
      <c r="E4" s="7">
        <v>148</v>
      </c>
      <c r="F4" s="7">
        <v>53</v>
      </c>
      <c r="G4" s="7">
        <v>76</v>
      </c>
      <c r="H4" s="7">
        <v>0</v>
      </c>
      <c r="I4" s="7">
        <v>48</v>
      </c>
      <c r="J4" s="7">
        <v>27</v>
      </c>
      <c r="K4" s="7">
        <v>0</v>
      </c>
      <c r="L4" s="7">
        <v>8</v>
      </c>
      <c r="M4" s="7">
        <v>42</v>
      </c>
      <c r="N4" s="17"/>
    </row>
    <row r="5" spans="1:14" ht="16.5" customHeight="1" x14ac:dyDescent="0.25">
      <c r="A5" s="37" t="s">
        <v>77</v>
      </c>
      <c r="B5" s="44"/>
      <c r="C5" s="7">
        <v>501</v>
      </c>
      <c r="D5" s="7">
        <v>99</v>
      </c>
      <c r="E5" s="7">
        <v>463</v>
      </c>
      <c r="F5" s="7">
        <v>137</v>
      </c>
      <c r="G5" s="7">
        <v>116</v>
      </c>
      <c r="H5" s="7">
        <v>84</v>
      </c>
      <c r="I5" s="7">
        <v>180</v>
      </c>
      <c r="J5" s="7">
        <v>89</v>
      </c>
      <c r="K5" s="7">
        <v>0</v>
      </c>
      <c r="L5" s="7">
        <v>53</v>
      </c>
      <c r="M5" s="7">
        <v>78</v>
      </c>
      <c r="N5" s="18"/>
    </row>
    <row r="6" spans="1:14" ht="30" customHeight="1" x14ac:dyDescent="0.3">
      <c r="A6" s="37" t="s">
        <v>16</v>
      </c>
      <c r="B6" s="44"/>
      <c r="C6" s="7">
        <v>39</v>
      </c>
      <c r="D6" s="7">
        <v>0</v>
      </c>
      <c r="E6" s="7">
        <v>39</v>
      </c>
      <c r="F6" s="7">
        <v>0</v>
      </c>
      <c r="G6" s="7">
        <v>8</v>
      </c>
      <c r="H6" s="7">
        <v>4</v>
      </c>
      <c r="I6" s="7">
        <v>6</v>
      </c>
      <c r="J6" s="7">
        <v>13</v>
      </c>
      <c r="K6" s="7">
        <v>0</v>
      </c>
      <c r="L6" s="7">
        <v>4</v>
      </c>
      <c r="M6" s="7">
        <v>2</v>
      </c>
      <c r="N6" s="19"/>
    </row>
    <row r="7" spans="1:14" ht="18.75" customHeight="1" x14ac:dyDescent="0.3">
      <c r="A7" s="37" t="s">
        <v>36</v>
      </c>
      <c r="B7" s="44"/>
      <c r="C7" s="25">
        <v>82</v>
      </c>
      <c r="D7" s="25">
        <v>18</v>
      </c>
      <c r="E7" s="25">
        <v>49</v>
      </c>
      <c r="F7" s="25">
        <v>51</v>
      </c>
      <c r="G7" s="25">
        <v>23</v>
      </c>
      <c r="H7" s="25">
        <v>12</v>
      </c>
      <c r="I7" s="25">
        <v>18</v>
      </c>
      <c r="J7" s="25">
        <v>0</v>
      </c>
      <c r="K7" s="25">
        <v>0</v>
      </c>
      <c r="L7" s="25">
        <v>33</v>
      </c>
      <c r="M7" s="25">
        <v>14</v>
      </c>
      <c r="N7" s="19"/>
    </row>
    <row r="8" spans="1:14" s="10" customFormat="1" ht="17.25" customHeight="1" x14ac:dyDescent="0.25">
      <c r="A8" s="61" t="s">
        <v>57</v>
      </c>
      <c r="B8" s="62"/>
      <c r="C8" s="7">
        <v>134</v>
      </c>
      <c r="D8" s="7">
        <v>47</v>
      </c>
      <c r="E8" s="7">
        <v>97</v>
      </c>
      <c r="F8" s="7">
        <v>84</v>
      </c>
      <c r="G8" s="7">
        <v>36</v>
      </c>
      <c r="H8" s="7">
        <v>11</v>
      </c>
      <c r="I8" s="7">
        <v>22</v>
      </c>
      <c r="J8" s="7">
        <v>27</v>
      </c>
      <c r="K8" s="7">
        <v>0</v>
      </c>
      <c r="L8" s="7">
        <v>70</v>
      </c>
      <c r="M8" s="7">
        <v>15</v>
      </c>
      <c r="N8" s="20"/>
    </row>
    <row r="9" spans="1:14" ht="17.25" customHeight="1" x14ac:dyDescent="0.3">
      <c r="A9" s="58" t="s">
        <v>28</v>
      </c>
      <c r="B9" s="59"/>
      <c r="C9" s="7">
        <v>99</v>
      </c>
      <c r="D9" s="7">
        <v>82</v>
      </c>
      <c r="E9" s="7">
        <v>87</v>
      </c>
      <c r="F9" s="7">
        <v>69</v>
      </c>
      <c r="G9" s="7">
        <v>52</v>
      </c>
      <c r="H9" s="7">
        <v>1</v>
      </c>
      <c r="I9" s="7">
        <v>80</v>
      </c>
      <c r="J9" s="7">
        <v>47</v>
      </c>
      <c r="K9" s="7">
        <v>8</v>
      </c>
      <c r="L9" s="7">
        <v>6</v>
      </c>
      <c r="M9" s="7">
        <v>3</v>
      </c>
      <c r="N9" s="19"/>
    </row>
    <row r="10" spans="1:14" s="8" customFormat="1" ht="15" customHeight="1" x14ac:dyDescent="0.25">
      <c r="A10" s="65" t="s">
        <v>17</v>
      </c>
      <c r="B10" s="66"/>
      <c r="C10" s="7">
        <v>164</v>
      </c>
      <c r="D10" s="7">
        <v>77</v>
      </c>
      <c r="E10" s="7">
        <v>176</v>
      </c>
      <c r="F10" s="7">
        <v>65</v>
      </c>
      <c r="G10" s="7">
        <v>35</v>
      </c>
      <c r="H10" s="7">
        <v>66</v>
      </c>
      <c r="I10" s="7">
        <v>21</v>
      </c>
      <c r="J10" s="7">
        <v>60</v>
      </c>
      <c r="K10" s="7">
        <v>0</v>
      </c>
      <c r="L10" s="7">
        <v>28</v>
      </c>
      <c r="M10" s="7">
        <v>31</v>
      </c>
      <c r="N10" s="21"/>
    </row>
    <row r="11" spans="1:14" s="10" customFormat="1" ht="15.75" customHeight="1" x14ac:dyDescent="0.3">
      <c r="A11" s="37" t="s">
        <v>70</v>
      </c>
      <c r="B11" s="64"/>
      <c r="C11" s="7">
        <v>193</v>
      </c>
      <c r="D11" s="7">
        <v>32</v>
      </c>
      <c r="E11" s="7">
        <v>202</v>
      </c>
      <c r="F11" s="7">
        <v>23</v>
      </c>
      <c r="G11" s="7">
        <v>67</v>
      </c>
      <c r="H11" s="7">
        <v>34</v>
      </c>
      <c r="I11" s="7">
        <v>88</v>
      </c>
      <c r="J11" s="7">
        <v>10</v>
      </c>
      <c r="K11" s="7">
        <v>1</v>
      </c>
      <c r="L11" s="7">
        <v>47</v>
      </c>
      <c r="M11" s="7">
        <v>31</v>
      </c>
      <c r="N11" s="22"/>
    </row>
    <row r="12" spans="1:14" s="10" customFormat="1" ht="15.75" x14ac:dyDescent="0.25">
      <c r="A12" s="37" t="s">
        <v>67</v>
      </c>
      <c r="B12" s="44"/>
      <c r="C12" s="7">
        <v>433</v>
      </c>
      <c r="D12" s="7">
        <v>10</v>
      </c>
      <c r="E12" s="7">
        <v>267</v>
      </c>
      <c r="F12" s="7">
        <v>176</v>
      </c>
      <c r="G12" s="7">
        <v>231</v>
      </c>
      <c r="H12" s="7">
        <v>99</v>
      </c>
      <c r="I12" s="7">
        <v>49</v>
      </c>
      <c r="J12" s="7">
        <v>0</v>
      </c>
      <c r="K12" s="7">
        <v>0</v>
      </c>
      <c r="L12" s="7">
        <v>71</v>
      </c>
      <c r="M12" s="7">
        <v>15</v>
      </c>
      <c r="N12" s="23"/>
    </row>
    <row r="13" spans="1:14" s="10" customFormat="1" ht="17.25" customHeight="1" x14ac:dyDescent="0.3">
      <c r="A13" s="37" t="s">
        <v>38</v>
      </c>
      <c r="B13" s="44"/>
      <c r="C13" s="7">
        <v>248</v>
      </c>
      <c r="D13" s="7">
        <v>21</v>
      </c>
      <c r="E13" s="7">
        <v>225</v>
      </c>
      <c r="F13" s="7">
        <v>45</v>
      </c>
      <c r="G13" s="7">
        <v>63</v>
      </c>
      <c r="H13" s="7">
        <v>38</v>
      </c>
      <c r="I13" s="7">
        <v>112</v>
      </c>
      <c r="J13" s="7">
        <v>0</v>
      </c>
      <c r="K13" s="7">
        <v>0</v>
      </c>
      <c r="L13" s="7">
        <v>15</v>
      </c>
      <c r="M13" s="7">
        <v>42</v>
      </c>
      <c r="N13" s="22"/>
    </row>
    <row r="14" spans="1:14" s="10" customFormat="1" ht="15.75" customHeight="1" x14ac:dyDescent="0.3">
      <c r="A14" s="37" t="s">
        <v>63</v>
      </c>
      <c r="B14" s="44"/>
      <c r="C14" s="7">
        <v>510</v>
      </c>
      <c r="D14" s="7">
        <v>204</v>
      </c>
      <c r="E14" s="7">
        <v>537</v>
      </c>
      <c r="F14" s="7">
        <v>177</v>
      </c>
      <c r="G14" s="7">
        <v>173</v>
      </c>
      <c r="H14" s="7">
        <v>63</v>
      </c>
      <c r="I14" s="7">
        <v>200</v>
      </c>
      <c r="J14" s="7">
        <v>167</v>
      </c>
      <c r="K14" s="7">
        <v>0</v>
      </c>
      <c r="L14" s="7">
        <v>94</v>
      </c>
      <c r="M14" s="7">
        <v>64</v>
      </c>
      <c r="N14" s="22"/>
    </row>
    <row r="15" spans="1:14" s="10" customFormat="1" ht="15" customHeight="1" x14ac:dyDescent="0.3">
      <c r="A15" s="37" t="s">
        <v>37</v>
      </c>
      <c r="B15" s="44"/>
      <c r="C15" s="7">
        <v>198</v>
      </c>
      <c r="D15" s="7">
        <v>50</v>
      </c>
      <c r="E15" s="7">
        <v>189</v>
      </c>
      <c r="F15" s="7">
        <v>51</v>
      </c>
      <c r="G15" s="7">
        <v>48</v>
      </c>
      <c r="H15" s="7">
        <v>15</v>
      </c>
      <c r="I15" s="7">
        <v>40</v>
      </c>
      <c r="J15" s="7">
        <v>38</v>
      </c>
      <c r="K15" s="7">
        <v>0</v>
      </c>
      <c r="L15" s="7">
        <v>8</v>
      </c>
      <c r="M15" s="7">
        <v>15</v>
      </c>
      <c r="N15" s="22"/>
    </row>
    <row r="16" spans="1:14" s="10" customFormat="1" ht="14.25" customHeight="1" x14ac:dyDescent="0.3">
      <c r="A16" s="37" t="s">
        <v>65</v>
      </c>
      <c r="B16" s="38"/>
      <c r="C16" s="4">
        <v>334</v>
      </c>
      <c r="D16" s="4">
        <v>98</v>
      </c>
      <c r="E16" s="4">
        <v>318</v>
      </c>
      <c r="F16" s="4">
        <v>112</v>
      </c>
      <c r="G16" s="4">
        <v>106</v>
      </c>
      <c r="H16" s="4">
        <v>28</v>
      </c>
      <c r="I16" s="4">
        <v>161</v>
      </c>
      <c r="J16" s="4">
        <v>64</v>
      </c>
      <c r="K16" s="4">
        <v>0</v>
      </c>
      <c r="L16" s="4">
        <v>20</v>
      </c>
      <c r="M16" s="4">
        <v>33</v>
      </c>
      <c r="N16" s="22"/>
    </row>
    <row r="17" spans="1:14" s="10" customFormat="1" ht="15" customHeight="1" x14ac:dyDescent="0.25">
      <c r="A17" s="39" t="s">
        <v>31</v>
      </c>
      <c r="B17" s="60"/>
      <c r="C17" s="7">
        <v>8</v>
      </c>
      <c r="D17" s="7">
        <v>26</v>
      </c>
      <c r="E17" s="7">
        <v>31</v>
      </c>
      <c r="F17" s="7">
        <v>3</v>
      </c>
      <c r="G17" s="7">
        <v>0</v>
      </c>
      <c r="H17" s="7">
        <v>26</v>
      </c>
      <c r="I17" s="7">
        <v>0</v>
      </c>
      <c r="J17" s="7">
        <v>7</v>
      </c>
      <c r="K17" s="7">
        <v>0</v>
      </c>
      <c r="L17" s="7">
        <v>1</v>
      </c>
      <c r="M17" s="7">
        <v>0</v>
      </c>
      <c r="N17" s="24"/>
    </row>
    <row r="18" spans="1:14" s="10" customFormat="1" ht="16.5" customHeight="1" x14ac:dyDescent="0.25">
      <c r="A18" s="37" t="s">
        <v>54</v>
      </c>
      <c r="B18" s="38"/>
      <c r="C18" s="7">
        <v>71</v>
      </c>
      <c r="D18" s="7">
        <v>19</v>
      </c>
      <c r="E18" s="7">
        <v>76</v>
      </c>
      <c r="F18" s="7">
        <v>14</v>
      </c>
      <c r="G18" s="7">
        <v>21</v>
      </c>
      <c r="H18" s="7">
        <v>9</v>
      </c>
      <c r="I18" s="7">
        <v>4</v>
      </c>
      <c r="J18" s="7">
        <v>34</v>
      </c>
      <c r="K18" s="7">
        <v>0</v>
      </c>
      <c r="L18" s="7">
        <v>9</v>
      </c>
      <c r="M18" s="7">
        <v>13</v>
      </c>
      <c r="N18" s="7"/>
    </row>
    <row r="19" spans="1:14" s="10" customFormat="1" ht="15.75" x14ac:dyDescent="0.25">
      <c r="A19" s="46" t="s">
        <v>90</v>
      </c>
      <c r="B19" s="46"/>
      <c r="C19" s="14">
        <v>6</v>
      </c>
      <c r="D19" s="11">
        <v>26</v>
      </c>
      <c r="E19" s="11">
        <v>32</v>
      </c>
      <c r="F19" s="11">
        <v>0</v>
      </c>
      <c r="G19" s="11">
        <v>0</v>
      </c>
      <c r="H19" s="11">
        <v>28</v>
      </c>
      <c r="I19" s="11">
        <v>0</v>
      </c>
      <c r="J19" s="11">
        <v>0</v>
      </c>
      <c r="K19" s="11">
        <v>0</v>
      </c>
      <c r="L19" s="11">
        <v>4</v>
      </c>
      <c r="M19" s="11">
        <v>0</v>
      </c>
    </row>
    <row r="20" spans="1:14" s="10" customFormat="1" ht="15.75" x14ac:dyDescent="0.25">
      <c r="A20" s="37" t="s">
        <v>40</v>
      </c>
      <c r="B20" s="44"/>
      <c r="C20" s="6">
        <v>6</v>
      </c>
      <c r="D20" s="6">
        <v>3</v>
      </c>
      <c r="E20" s="6">
        <v>9</v>
      </c>
      <c r="F20" s="6">
        <v>0</v>
      </c>
      <c r="G20" s="6">
        <v>0</v>
      </c>
      <c r="H20" s="6">
        <v>6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23"/>
    </row>
    <row r="21" spans="1:14" s="10" customFormat="1" ht="15" customHeight="1" x14ac:dyDescent="0.25">
      <c r="A21" s="70" t="s">
        <v>91</v>
      </c>
      <c r="B21" s="71"/>
      <c r="C21" s="33">
        <v>32</v>
      </c>
      <c r="D21" s="33">
        <v>13</v>
      </c>
      <c r="E21" s="33">
        <v>28</v>
      </c>
      <c r="F21" s="33">
        <v>4</v>
      </c>
      <c r="G21" s="33">
        <v>0</v>
      </c>
      <c r="H21" s="33">
        <v>2</v>
      </c>
      <c r="I21" s="33">
        <v>7</v>
      </c>
      <c r="J21" s="33">
        <v>9</v>
      </c>
      <c r="K21" s="33">
        <v>4</v>
      </c>
      <c r="L21" s="33">
        <v>9</v>
      </c>
      <c r="M21" s="33">
        <v>1</v>
      </c>
    </row>
    <row r="22" spans="1:14" s="10" customFormat="1" ht="15.75" x14ac:dyDescent="0.25">
      <c r="A22" s="67" t="s">
        <v>80</v>
      </c>
      <c r="B22" s="68"/>
      <c r="C22" s="26">
        <v>1113</v>
      </c>
      <c r="D22" s="26">
        <v>270</v>
      </c>
      <c r="E22" s="26">
        <v>1053</v>
      </c>
      <c r="F22" s="26">
        <v>330</v>
      </c>
      <c r="G22" s="26">
        <v>206</v>
      </c>
      <c r="H22" s="26">
        <v>153</v>
      </c>
      <c r="I22" s="26">
        <v>376</v>
      </c>
      <c r="J22" s="26">
        <v>149</v>
      </c>
      <c r="K22" s="26">
        <v>0</v>
      </c>
      <c r="L22" s="7">
        <v>219</v>
      </c>
      <c r="M22" s="7">
        <v>280</v>
      </c>
    </row>
    <row r="23" spans="1:14" s="10" customFormat="1" ht="15.75" x14ac:dyDescent="0.25">
      <c r="A23" s="37" t="s">
        <v>59</v>
      </c>
      <c r="B23" s="44"/>
      <c r="C23" s="7">
        <v>29</v>
      </c>
      <c r="D23" s="7">
        <v>1</v>
      </c>
      <c r="E23" s="7">
        <v>8</v>
      </c>
      <c r="F23" s="7">
        <v>22</v>
      </c>
      <c r="G23" s="7">
        <v>4</v>
      </c>
      <c r="H23" s="7">
        <v>0</v>
      </c>
      <c r="I23" s="7">
        <v>18</v>
      </c>
      <c r="J23" s="7">
        <v>0</v>
      </c>
      <c r="K23" s="7">
        <v>0</v>
      </c>
      <c r="L23" s="4">
        <v>3</v>
      </c>
      <c r="M23" s="4">
        <v>5</v>
      </c>
    </row>
    <row r="24" spans="1:14" s="10" customFormat="1" ht="15.75" x14ac:dyDescent="0.25">
      <c r="A24" s="37" t="s">
        <v>66</v>
      </c>
      <c r="B24" s="38"/>
      <c r="C24" s="25">
        <v>189</v>
      </c>
      <c r="D24" s="25">
        <v>43</v>
      </c>
      <c r="E24" s="25">
        <v>195</v>
      </c>
      <c r="F24" s="25">
        <v>37</v>
      </c>
      <c r="G24" s="25">
        <v>42</v>
      </c>
      <c r="H24" s="25">
        <v>88</v>
      </c>
      <c r="I24" s="25">
        <v>102</v>
      </c>
      <c r="J24" s="25">
        <v>211</v>
      </c>
      <c r="K24" s="25">
        <v>0</v>
      </c>
      <c r="L24" s="25">
        <v>21</v>
      </c>
      <c r="M24" s="25">
        <v>34</v>
      </c>
    </row>
    <row r="25" spans="1:14" s="10" customFormat="1" ht="15.75" x14ac:dyDescent="0.25">
      <c r="A25" s="37" t="s">
        <v>30</v>
      </c>
      <c r="B25" s="69"/>
      <c r="C25" s="35">
        <v>0</v>
      </c>
      <c r="D25" s="35">
        <v>16</v>
      </c>
      <c r="E25" s="35">
        <v>0</v>
      </c>
      <c r="F25" s="35">
        <v>0</v>
      </c>
      <c r="G25" s="35">
        <v>0</v>
      </c>
      <c r="H25" s="35">
        <v>0</v>
      </c>
      <c r="I25" s="35">
        <v>1</v>
      </c>
      <c r="J25" s="35">
        <v>0</v>
      </c>
      <c r="K25" s="35">
        <v>0</v>
      </c>
      <c r="L25" s="35">
        <v>0</v>
      </c>
      <c r="M25" s="35">
        <v>0</v>
      </c>
    </row>
    <row r="26" spans="1:14" s="10" customFormat="1" ht="15.75" x14ac:dyDescent="0.25">
      <c r="A26" s="39" t="s">
        <v>26</v>
      </c>
      <c r="B26" s="43"/>
      <c r="C26" s="7">
        <v>273</v>
      </c>
      <c r="D26" s="7">
        <v>45</v>
      </c>
      <c r="E26" s="7">
        <v>215</v>
      </c>
      <c r="F26" s="7">
        <v>103</v>
      </c>
      <c r="G26" s="7">
        <v>74</v>
      </c>
      <c r="H26" s="7">
        <v>21</v>
      </c>
      <c r="I26" s="7">
        <v>119</v>
      </c>
      <c r="J26" s="7">
        <v>30</v>
      </c>
      <c r="K26" s="7">
        <v>0</v>
      </c>
      <c r="L26" s="7">
        <v>40</v>
      </c>
      <c r="M26" s="7">
        <v>34</v>
      </c>
    </row>
    <row r="27" spans="1:14" s="10" customFormat="1" ht="16.5" x14ac:dyDescent="0.25">
      <c r="A27" s="37" t="s">
        <v>34</v>
      </c>
      <c r="B27" s="44"/>
      <c r="C27" s="4">
        <v>119</v>
      </c>
      <c r="D27" s="4">
        <v>18</v>
      </c>
      <c r="E27" s="4">
        <v>120</v>
      </c>
      <c r="F27" s="4">
        <v>17</v>
      </c>
      <c r="G27" s="4">
        <v>0</v>
      </c>
      <c r="H27" s="4">
        <v>2</v>
      </c>
      <c r="I27" s="4">
        <v>1</v>
      </c>
      <c r="J27" s="4">
        <v>0</v>
      </c>
      <c r="K27" s="4">
        <v>0</v>
      </c>
      <c r="L27" s="27">
        <v>1</v>
      </c>
      <c r="M27" s="27">
        <v>0</v>
      </c>
    </row>
    <row r="28" spans="1:14" s="10" customFormat="1" ht="29.25" customHeight="1" x14ac:dyDescent="0.25">
      <c r="A28" s="37" t="s">
        <v>21</v>
      </c>
      <c r="B28" s="44"/>
      <c r="C28" s="27">
        <v>16</v>
      </c>
      <c r="D28" s="27">
        <v>3</v>
      </c>
      <c r="E28" s="27">
        <v>7</v>
      </c>
      <c r="F28" s="27">
        <v>12</v>
      </c>
      <c r="G28" s="27">
        <v>6</v>
      </c>
      <c r="H28" s="27">
        <v>0</v>
      </c>
      <c r="I28" s="27">
        <v>2</v>
      </c>
      <c r="J28" s="27">
        <v>5</v>
      </c>
      <c r="K28" s="27">
        <v>0</v>
      </c>
      <c r="L28" s="7">
        <v>4</v>
      </c>
      <c r="M28" s="7">
        <v>2</v>
      </c>
    </row>
    <row r="29" spans="1:14" s="10" customFormat="1" ht="16.5" customHeight="1" x14ac:dyDescent="0.25">
      <c r="A29" s="37" t="s">
        <v>32</v>
      </c>
      <c r="B29" s="64"/>
      <c r="C29" s="7">
        <v>203</v>
      </c>
      <c r="D29" s="9">
        <v>3</v>
      </c>
      <c r="E29" s="9">
        <v>152</v>
      </c>
      <c r="F29" s="9">
        <v>54</v>
      </c>
      <c r="G29" s="7">
        <v>35</v>
      </c>
      <c r="H29" s="7">
        <v>49</v>
      </c>
      <c r="I29" s="7">
        <v>94</v>
      </c>
      <c r="J29" s="7">
        <v>0</v>
      </c>
      <c r="K29" s="7">
        <v>0</v>
      </c>
      <c r="L29" s="4">
        <v>16</v>
      </c>
      <c r="M29" s="4">
        <v>12</v>
      </c>
    </row>
    <row r="30" spans="1:14" s="10" customFormat="1" ht="15.75" x14ac:dyDescent="0.25">
      <c r="A30" s="37" t="s">
        <v>39</v>
      </c>
      <c r="B30" s="44"/>
      <c r="C30" s="7">
        <v>71</v>
      </c>
      <c r="D30" s="9">
        <v>22</v>
      </c>
      <c r="E30" s="9">
        <v>23</v>
      </c>
      <c r="F30" s="9">
        <v>70</v>
      </c>
      <c r="G30" s="7">
        <v>23</v>
      </c>
      <c r="H30" s="7">
        <v>18</v>
      </c>
      <c r="I30" s="7">
        <v>27</v>
      </c>
      <c r="J30" s="7">
        <v>3</v>
      </c>
      <c r="K30" s="7">
        <v>0</v>
      </c>
      <c r="L30" s="7">
        <v>15</v>
      </c>
      <c r="M30" s="7">
        <v>7</v>
      </c>
      <c r="N30" s="15"/>
    </row>
    <row r="31" spans="1:14" s="10" customFormat="1" ht="15.75" x14ac:dyDescent="0.25">
      <c r="A31" s="37" t="s">
        <v>49</v>
      </c>
      <c r="B31" s="44"/>
      <c r="C31" s="7">
        <v>252</v>
      </c>
      <c r="D31" s="7">
        <v>52</v>
      </c>
      <c r="E31" s="7">
        <v>287</v>
      </c>
      <c r="F31" s="7">
        <v>17</v>
      </c>
      <c r="G31" s="7">
        <v>42</v>
      </c>
      <c r="H31" s="7">
        <v>58</v>
      </c>
      <c r="I31" s="7">
        <v>57</v>
      </c>
      <c r="J31" s="28" t="s">
        <v>104</v>
      </c>
      <c r="K31" s="7">
        <v>3</v>
      </c>
      <c r="L31" s="7">
        <v>13</v>
      </c>
      <c r="M31" s="7">
        <v>81</v>
      </c>
    </row>
    <row r="32" spans="1:14" s="10" customFormat="1" ht="15.75" x14ac:dyDescent="0.25">
      <c r="A32" s="41" t="s">
        <v>61</v>
      </c>
      <c r="B32" s="72"/>
      <c r="C32" s="7">
        <v>248</v>
      </c>
      <c r="D32" s="7">
        <v>28</v>
      </c>
      <c r="E32" s="7">
        <v>197</v>
      </c>
      <c r="F32" s="7">
        <v>79</v>
      </c>
      <c r="G32" s="7">
        <v>134</v>
      </c>
      <c r="H32" s="7">
        <v>10</v>
      </c>
      <c r="I32" s="7">
        <v>98</v>
      </c>
      <c r="J32" s="7">
        <v>0</v>
      </c>
      <c r="K32" s="7">
        <v>0</v>
      </c>
      <c r="L32" s="7">
        <v>21</v>
      </c>
      <c r="M32" s="7">
        <v>13</v>
      </c>
    </row>
    <row r="33" spans="1:14" s="10" customFormat="1" ht="15" customHeight="1" x14ac:dyDescent="0.25">
      <c r="A33" s="37" t="s">
        <v>72</v>
      </c>
      <c r="B33" s="4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s="10" customFormat="1" ht="15" customHeight="1" x14ac:dyDescent="0.25">
      <c r="A34" s="39" t="s">
        <v>23</v>
      </c>
      <c r="B34" s="73"/>
      <c r="C34" s="7">
        <v>1234</v>
      </c>
      <c r="D34" s="7">
        <v>292</v>
      </c>
      <c r="E34" s="7">
        <v>1019</v>
      </c>
      <c r="F34" s="7">
        <v>507</v>
      </c>
      <c r="G34" s="7">
        <v>630</v>
      </c>
      <c r="H34" s="7">
        <v>101</v>
      </c>
      <c r="I34" s="7">
        <v>329</v>
      </c>
      <c r="J34" s="7">
        <v>240</v>
      </c>
      <c r="K34" s="7">
        <v>4</v>
      </c>
      <c r="L34" s="12">
        <v>168</v>
      </c>
      <c r="M34" s="12">
        <v>54</v>
      </c>
      <c r="N34" s="13"/>
    </row>
    <row r="35" spans="1:14" s="10" customFormat="1" ht="30.75" customHeight="1" x14ac:dyDescent="0.25">
      <c r="A35" s="37" t="s">
        <v>95</v>
      </c>
      <c r="B35" s="44"/>
      <c r="C35" s="7">
        <v>650</v>
      </c>
      <c r="D35" s="7">
        <v>173</v>
      </c>
      <c r="E35" s="7">
        <v>470</v>
      </c>
      <c r="F35" s="7">
        <v>353</v>
      </c>
      <c r="G35" s="7">
        <v>216</v>
      </c>
      <c r="H35" s="7">
        <v>115</v>
      </c>
      <c r="I35" s="7">
        <v>223</v>
      </c>
      <c r="J35" s="7">
        <v>130</v>
      </c>
      <c r="K35" s="7">
        <v>0</v>
      </c>
      <c r="L35" s="7">
        <v>112</v>
      </c>
      <c r="M35" s="7">
        <v>27</v>
      </c>
    </row>
    <row r="36" spans="1:14" s="10" customFormat="1" ht="15" customHeight="1" x14ac:dyDescent="0.25">
      <c r="A36" s="37" t="s">
        <v>19</v>
      </c>
      <c r="B36" s="44"/>
      <c r="C36" s="7">
        <v>79</v>
      </c>
      <c r="D36" s="7">
        <v>24</v>
      </c>
      <c r="E36" s="7">
        <v>42</v>
      </c>
      <c r="F36" s="7">
        <v>61</v>
      </c>
      <c r="G36" s="7">
        <v>6</v>
      </c>
      <c r="H36" s="7">
        <v>21</v>
      </c>
      <c r="I36" s="7">
        <v>31</v>
      </c>
      <c r="J36" s="7">
        <v>6</v>
      </c>
      <c r="K36" s="7">
        <v>0</v>
      </c>
      <c r="L36" s="31">
        <v>18</v>
      </c>
      <c r="M36" s="31">
        <v>21</v>
      </c>
    </row>
    <row r="37" spans="1:14" s="10" customFormat="1" ht="15.75" x14ac:dyDescent="0.25">
      <c r="A37" s="37" t="s">
        <v>79</v>
      </c>
      <c r="B37" s="38"/>
      <c r="C37" s="31">
        <v>747</v>
      </c>
      <c r="D37" s="31">
        <v>249</v>
      </c>
      <c r="E37" s="31">
        <v>776</v>
      </c>
      <c r="F37" s="31">
        <v>220</v>
      </c>
      <c r="G37" s="31">
        <v>278</v>
      </c>
      <c r="H37" s="31">
        <v>0</v>
      </c>
      <c r="I37" s="31">
        <v>422</v>
      </c>
      <c r="J37" s="31">
        <v>45</v>
      </c>
      <c r="K37" s="31">
        <v>0</v>
      </c>
      <c r="L37" s="7">
        <v>145</v>
      </c>
      <c r="M37" s="7">
        <v>114</v>
      </c>
    </row>
    <row r="38" spans="1:14" s="10" customFormat="1" ht="15.75" x14ac:dyDescent="0.25">
      <c r="A38" s="37" t="s">
        <v>55</v>
      </c>
      <c r="B38" s="38"/>
      <c r="C38" s="7">
        <v>172</v>
      </c>
      <c r="D38" s="7">
        <v>41</v>
      </c>
      <c r="E38" s="7">
        <v>149</v>
      </c>
      <c r="F38" s="7">
        <v>64</v>
      </c>
      <c r="G38" s="7">
        <v>16</v>
      </c>
      <c r="H38" s="7">
        <v>36</v>
      </c>
      <c r="I38" s="7">
        <v>94</v>
      </c>
      <c r="J38" s="7">
        <v>1</v>
      </c>
      <c r="K38" s="7">
        <v>0</v>
      </c>
      <c r="L38" s="7">
        <v>35</v>
      </c>
      <c r="M38" s="7">
        <v>31</v>
      </c>
    </row>
    <row r="39" spans="1:14" s="10" customFormat="1" ht="17.25" customHeight="1" x14ac:dyDescent="0.25">
      <c r="A39" s="37" t="s">
        <v>52</v>
      </c>
      <c r="B39" s="44"/>
      <c r="C39" s="4">
        <v>37</v>
      </c>
      <c r="D39" s="4">
        <v>1</v>
      </c>
      <c r="E39" s="4">
        <v>12</v>
      </c>
      <c r="F39" s="4">
        <v>26</v>
      </c>
      <c r="G39" s="4">
        <v>7</v>
      </c>
      <c r="H39" s="4">
        <v>0</v>
      </c>
      <c r="I39" s="4">
        <v>3</v>
      </c>
      <c r="J39" s="4">
        <v>6</v>
      </c>
      <c r="K39" s="4">
        <v>0</v>
      </c>
      <c r="L39" s="7">
        <v>19</v>
      </c>
      <c r="M39" s="7">
        <v>8</v>
      </c>
    </row>
    <row r="40" spans="1:14" s="10" customFormat="1" ht="16.5" customHeight="1" x14ac:dyDescent="0.25">
      <c r="A40" s="37" t="s">
        <v>33</v>
      </c>
      <c r="B40" s="44"/>
      <c r="C40" s="7">
        <v>57</v>
      </c>
      <c r="D40" s="7">
        <v>63</v>
      </c>
      <c r="E40" s="7">
        <v>55</v>
      </c>
      <c r="F40" s="7">
        <v>62</v>
      </c>
      <c r="G40" s="7">
        <v>4</v>
      </c>
      <c r="H40" s="7">
        <v>45</v>
      </c>
      <c r="I40" s="7">
        <v>37</v>
      </c>
      <c r="J40" s="7">
        <v>0</v>
      </c>
      <c r="K40" s="7">
        <v>0</v>
      </c>
      <c r="L40" s="29">
        <v>19</v>
      </c>
      <c r="M40" s="29">
        <v>15</v>
      </c>
    </row>
    <row r="41" spans="1:14" s="10" customFormat="1" ht="15.75" x14ac:dyDescent="0.25">
      <c r="A41" s="37" t="s">
        <v>44</v>
      </c>
      <c r="B41" s="44"/>
      <c r="C41" s="29">
        <v>33</v>
      </c>
      <c r="D41" s="29">
        <v>12</v>
      </c>
      <c r="E41" s="29">
        <v>22</v>
      </c>
      <c r="F41" s="29">
        <v>23</v>
      </c>
      <c r="G41" s="29">
        <v>5</v>
      </c>
      <c r="H41" s="29">
        <v>5</v>
      </c>
      <c r="I41" s="29">
        <v>11</v>
      </c>
      <c r="J41" s="29">
        <v>1</v>
      </c>
      <c r="K41" s="29">
        <v>0</v>
      </c>
      <c r="L41" s="4">
        <v>12</v>
      </c>
      <c r="M41" s="4">
        <v>11</v>
      </c>
    </row>
    <row r="42" spans="1:14" s="10" customFormat="1" ht="16.5" customHeight="1" x14ac:dyDescent="0.25">
      <c r="A42" s="39" t="s">
        <v>29</v>
      </c>
      <c r="B42" s="43"/>
      <c r="C42" s="4">
        <v>600</v>
      </c>
      <c r="D42" s="5">
        <v>200</v>
      </c>
      <c r="E42" s="5">
        <v>506</v>
      </c>
      <c r="F42" s="5">
        <v>294</v>
      </c>
      <c r="G42" s="4">
        <v>137</v>
      </c>
      <c r="H42" s="4">
        <v>0</v>
      </c>
      <c r="I42" s="4">
        <v>290</v>
      </c>
      <c r="J42" s="4">
        <v>106</v>
      </c>
      <c r="K42" s="4">
        <v>9</v>
      </c>
      <c r="L42" s="28" t="s">
        <v>92</v>
      </c>
      <c r="M42" s="28" t="s">
        <v>93</v>
      </c>
    </row>
    <row r="43" spans="1:14" s="10" customFormat="1" ht="15.75" x14ac:dyDescent="0.25">
      <c r="A43" s="37" t="s">
        <v>24</v>
      </c>
      <c r="B43" s="64"/>
      <c r="C43" s="28" t="s">
        <v>82</v>
      </c>
      <c r="D43" s="28" t="s">
        <v>83</v>
      </c>
      <c r="E43" s="28" t="s">
        <v>84</v>
      </c>
      <c r="F43" s="28" t="s">
        <v>85</v>
      </c>
      <c r="G43" s="28" t="s">
        <v>86</v>
      </c>
      <c r="H43" s="28" t="s">
        <v>83</v>
      </c>
      <c r="I43" s="28" t="s">
        <v>87</v>
      </c>
      <c r="J43" s="28" t="s">
        <v>88</v>
      </c>
      <c r="K43" s="28" t="s">
        <v>89</v>
      </c>
      <c r="L43" s="11">
        <v>94</v>
      </c>
      <c r="M43" s="11">
        <v>22</v>
      </c>
    </row>
    <row r="44" spans="1:14" s="10" customFormat="1" ht="15.75" x14ac:dyDescent="0.25">
      <c r="A44" s="37" t="s">
        <v>60</v>
      </c>
      <c r="B44" s="44"/>
      <c r="C44" s="11">
        <v>244</v>
      </c>
      <c r="D44" s="11">
        <v>29</v>
      </c>
      <c r="E44" s="11">
        <v>181</v>
      </c>
      <c r="F44" s="11">
        <v>92</v>
      </c>
      <c r="G44" s="11">
        <v>78</v>
      </c>
      <c r="H44" s="11">
        <v>61</v>
      </c>
      <c r="I44" s="11">
        <v>91</v>
      </c>
      <c r="J44" s="11">
        <v>0</v>
      </c>
      <c r="K44" s="11">
        <v>0</v>
      </c>
      <c r="L44" s="7">
        <v>33</v>
      </c>
      <c r="M44" s="7">
        <v>10</v>
      </c>
    </row>
    <row r="45" spans="1:14" s="10" customFormat="1" ht="15.75" x14ac:dyDescent="0.25">
      <c r="A45" s="37" t="s">
        <v>76</v>
      </c>
      <c r="B45" s="38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32">
        <v>0</v>
      </c>
      <c r="M45" s="32">
        <v>0</v>
      </c>
    </row>
    <row r="46" spans="1:14" s="10" customFormat="1" ht="32.25" customHeight="1" x14ac:dyDescent="0.25">
      <c r="A46" s="77" t="s">
        <v>51</v>
      </c>
      <c r="B46" s="78"/>
      <c r="C46" s="29">
        <v>323</v>
      </c>
      <c r="D46" s="29">
        <v>212</v>
      </c>
      <c r="E46" s="29">
        <v>287</v>
      </c>
      <c r="F46" s="29">
        <v>248</v>
      </c>
      <c r="G46" s="29">
        <v>74</v>
      </c>
      <c r="H46" s="29">
        <v>0</v>
      </c>
      <c r="I46" s="29">
        <v>195</v>
      </c>
      <c r="J46" s="29">
        <v>48</v>
      </c>
      <c r="K46" s="29">
        <v>0</v>
      </c>
      <c r="L46" s="7">
        <v>151</v>
      </c>
      <c r="M46" s="7">
        <v>67</v>
      </c>
    </row>
    <row r="47" spans="1:14" s="10" customFormat="1" ht="15.75" x14ac:dyDescent="0.25">
      <c r="A47" s="37" t="s">
        <v>53</v>
      </c>
      <c r="B47" s="64"/>
      <c r="C47" s="28" t="s">
        <v>96</v>
      </c>
      <c r="D47" s="28" t="s">
        <v>97</v>
      </c>
      <c r="E47" s="28" t="s">
        <v>98</v>
      </c>
      <c r="F47" s="28" t="s">
        <v>99</v>
      </c>
      <c r="G47" s="28" t="s">
        <v>83</v>
      </c>
      <c r="H47" s="28" t="s">
        <v>100</v>
      </c>
      <c r="I47" s="28" t="s">
        <v>101</v>
      </c>
      <c r="J47" s="28" t="s">
        <v>83</v>
      </c>
      <c r="K47" s="28" t="s">
        <v>83</v>
      </c>
      <c r="L47" s="28" t="s">
        <v>102</v>
      </c>
      <c r="M47" s="28" t="s">
        <v>103</v>
      </c>
    </row>
    <row r="48" spans="1:14" s="10" customFormat="1" ht="17.25" customHeight="1" x14ac:dyDescent="0.25">
      <c r="A48" s="39" t="s">
        <v>25</v>
      </c>
      <c r="B48" s="73"/>
      <c r="C48" s="7">
        <v>475</v>
      </c>
      <c r="D48" s="7">
        <v>182</v>
      </c>
      <c r="E48" s="7">
        <v>387</v>
      </c>
      <c r="F48" s="7">
        <v>270</v>
      </c>
      <c r="G48" s="7">
        <v>31</v>
      </c>
      <c r="H48" s="7">
        <v>60</v>
      </c>
      <c r="I48" s="7">
        <v>206</v>
      </c>
      <c r="J48" s="7">
        <v>200</v>
      </c>
      <c r="K48" s="7">
        <v>3</v>
      </c>
      <c r="L48" s="7">
        <v>170</v>
      </c>
      <c r="M48" s="7">
        <v>49</v>
      </c>
    </row>
    <row r="49" spans="1:13" s="10" customFormat="1" ht="15.75" customHeight="1" x14ac:dyDescent="0.25">
      <c r="A49" s="37" t="s">
        <v>42</v>
      </c>
      <c r="B49" s="44"/>
      <c r="C49" s="7">
        <v>200</v>
      </c>
      <c r="D49" s="7">
        <v>475</v>
      </c>
      <c r="E49" s="7">
        <v>459</v>
      </c>
      <c r="F49" s="7">
        <v>216</v>
      </c>
      <c r="G49" s="7">
        <v>343</v>
      </c>
      <c r="H49" s="7">
        <v>50</v>
      </c>
      <c r="I49" s="7">
        <v>129</v>
      </c>
      <c r="J49" s="7">
        <v>51</v>
      </c>
      <c r="K49" s="7">
        <v>0</v>
      </c>
      <c r="L49" s="7">
        <v>56</v>
      </c>
      <c r="M49" s="7">
        <v>45</v>
      </c>
    </row>
    <row r="50" spans="1:13" s="10" customFormat="1" ht="15.75" x14ac:dyDescent="0.25">
      <c r="A50" s="37" t="s">
        <v>69</v>
      </c>
      <c r="B50" s="44"/>
      <c r="C50" s="9">
        <v>8</v>
      </c>
      <c r="D50" s="9">
        <v>16</v>
      </c>
      <c r="E50" s="9">
        <v>15</v>
      </c>
      <c r="F50" s="9">
        <v>9</v>
      </c>
      <c r="G50" s="9">
        <v>0</v>
      </c>
      <c r="H50" s="9">
        <v>13</v>
      </c>
      <c r="I50" s="9">
        <v>0</v>
      </c>
      <c r="J50" s="9">
        <v>5</v>
      </c>
      <c r="K50" s="9">
        <v>0</v>
      </c>
      <c r="L50" s="11">
        <v>6</v>
      </c>
      <c r="M50" s="11">
        <v>0</v>
      </c>
    </row>
    <row r="51" spans="1:13" s="10" customFormat="1" ht="15.75" x14ac:dyDescent="0.25">
      <c r="A51" s="37" t="s">
        <v>35</v>
      </c>
      <c r="B51" s="74"/>
      <c r="C51" s="11">
        <v>37</v>
      </c>
      <c r="D51" s="11">
        <v>27</v>
      </c>
      <c r="E51" s="11">
        <v>33</v>
      </c>
      <c r="F51" s="11">
        <v>31</v>
      </c>
      <c r="G51" s="11">
        <v>1</v>
      </c>
      <c r="H51" s="11">
        <v>5</v>
      </c>
      <c r="I51" s="11">
        <v>20</v>
      </c>
      <c r="J51" s="11">
        <v>5</v>
      </c>
      <c r="K51" s="11">
        <v>4</v>
      </c>
      <c r="L51" s="7">
        <v>24</v>
      </c>
      <c r="M51" s="7">
        <v>5</v>
      </c>
    </row>
    <row r="52" spans="1:13" s="10" customFormat="1" ht="15.75" x14ac:dyDescent="0.25">
      <c r="A52" s="75" t="s">
        <v>46</v>
      </c>
      <c r="B52" s="76"/>
      <c r="C52" s="7">
        <v>124</v>
      </c>
      <c r="D52" s="7">
        <v>62</v>
      </c>
      <c r="E52" s="7">
        <v>92</v>
      </c>
      <c r="F52" s="7">
        <v>94</v>
      </c>
      <c r="G52" s="7">
        <v>22</v>
      </c>
      <c r="H52" s="7">
        <v>2</v>
      </c>
      <c r="I52" s="7">
        <v>88</v>
      </c>
      <c r="J52" s="7">
        <v>26</v>
      </c>
      <c r="K52" s="7">
        <v>0</v>
      </c>
      <c r="L52" s="7">
        <v>31</v>
      </c>
      <c r="M52" s="7">
        <v>17</v>
      </c>
    </row>
    <row r="53" spans="1:13" s="10" customFormat="1" ht="15.75" x14ac:dyDescent="0.25">
      <c r="A53" s="37" t="s">
        <v>20</v>
      </c>
      <c r="B53" s="64"/>
      <c r="C53" s="7">
        <v>156</v>
      </c>
      <c r="D53" s="7">
        <v>52</v>
      </c>
      <c r="E53" s="7">
        <v>140</v>
      </c>
      <c r="F53" s="7">
        <v>68</v>
      </c>
      <c r="G53" s="7">
        <v>33</v>
      </c>
      <c r="H53" s="7">
        <v>0</v>
      </c>
      <c r="I53" s="7">
        <v>80</v>
      </c>
      <c r="J53" s="7">
        <v>24</v>
      </c>
      <c r="K53" s="7">
        <v>3</v>
      </c>
      <c r="L53" s="7">
        <v>57</v>
      </c>
      <c r="M53" s="7">
        <v>11</v>
      </c>
    </row>
    <row r="54" spans="1:13" s="10" customFormat="1" ht="15.75" x14ac:dyDescent="0.25">
      <c r="A54" s="37" t="s">
        <v>71</v>
      </c>
      <c r="B54" s="44"/>
      <c r="C54" s="7">
        <v>240</v>
      </c>
      <c r="D54" s="7">
        <v>95</v>
      </c>
      <c r="E54" s="7">
        <v>183</v>
      </c>
      <c r="F54" s="7">
        <v>152</v>
      </c>
      <c r="G54" s="7">
        <v>56</v>
      </c>
      <c r="H54" s="7">
        <v>37</v>
      </c>
      <c r="I54" s="7">
        <v>113</v>
      </c>
      <c r="J54" s="7">
        <v>26</v>
      </c>
      <c r="K54" s="30">
        <v>0</v>
      </c>
      <c r="L54" s="7">
        <v>58</v>
      </c>
      <c r="M54" s="7">
        <v>45</v>
      </c>
    </row>
    <row r="55" spans="1:13" s="10" customFormat="1" ht="15.75" x14ac:dyDescent="0.25">
      <c r="A55" s="37" t="s">
        <v>81</v>
      </c>
      <c r="B55" s="38"/>
      <c r="C55" s="7">
        <v>17</v>
      </c>
      <c r="D55" s="7">
        <v>27</v>
      </c>
      <c r="E55" s="7">
        <v>27</v>
      </c>
      <c r="F55" s="7">
        <v>17</v>
      </c>
      <c r="G55" s="7">
        <v>0</v>
      </c>
      <c r="H55" s="7">
        <v>2</v>
      </c>
      <c r="I55" s="7">
        <v>14</v>
      </c>
      <c r="J55" s="7">
        <v>21</v>
      </c>
      <c r="K55" s="7">
        <v>1</v>
      </c>
      <c r="L55" s="7">
        <v>17</v>
      </c>
      <c r="M55" s="7">
        <v>6</v>
      </c>
    </row>
    <row r="56" spans="1:13" s="10" customFormat="1" ht="15.75" customHeight="1" x14ac:dyDescent="0.25">
      <c r="A56" s="37" t="s">
        <v>43</v>
      </c>
      <c r="B56" s="64"/>
      <c r="C56" s="7">
        <f>140+74+115+91+58+162</f>
        <v>640</v>
      </c>
      <c r="D56" s="7">
        <f>120+110+2+28+7+19</f>
        <v>286</v>
      </c>
      <c r="E56" s="7">
        <f>188+70+61+50+39+156</f>
        <v>564</v>
      </c>
      <c r="F56" s="7">
        <f>72+114+56+69+26+25</f>
        <v>362</v>
      </c>
      <c r="G56" s="7">
        <f>17+10+32+0+0+55</f>
        <v>114</v>
      </c>
      <c r="H56" s="7">
        <f>29+100+44+92+56+2</f>
        <v>323</v>
      </c>
      <c r="I56" s="7">
        <f>86+19+30+0+3+97</f>
        <v>235</v>
      </c>
      <c r="J56" s="7">
        <f>30+18+0+0+0+0</f>
        <v>48</v>
      </c>
      <c r="K56" s="7">
        <f>0+0+0+0+1+1</f>
        <v>2</v>
      </c>
      <c r="L56" s="7">
        <f>74+24+11+22+5+10</f>
        <v>146</v>
      </c>
      <c r="M56" s="7">
        <f>24+13+0+5+1+16</f>
        <v>59</v>
      </c>
    </row>
    <row r="57" spans="1:13" s="10" customFormat="1" ht="15.75" x14ac:dyDescent="0.25">
      <c r="A57" s="37" t="s">
        <v>50</v>
      </c>
      <c r="B57" s="38"/>
      <c r="C57" s="7">
        <v>3127</v>
      </c>
      <c r="D57" s="7">
        <v>115</v>
      </c>
      <c r="E57" s="7">
        <v>2965</v>
      </c>
      <c r="F57" s="7">
        <v>277</v>
      </c>
      <c r="G57" s="7">
        <v>1628</v>
      </c>
      <c r="H57" s="7">
        <v>649</v>
      </c>
      <c r="I57" s="7">
        <v>346</v>
      </c>
      <c r="J57" s="7">
        <v>8</v>
      </c>
      <c r="K57" s="7">
        <v>0</v>
      </c>
      <c r="L57" s="7">
        <v>405</v>
      </c>
      <c r="M57" s="7">
        <v>206</v>
      </c>
    </row>
    <row r="58" spans="1:13" s="10" customFormat="1" ht="15.75" x14ac:dyDescent="0.25">
      <c r="A58" s="37" t="s">
        <v>73</v>
      </c>
      <c r="B58" s="38"/>
      <c r="C58" s="7">
        <v>12</v>
      </c>
      <c r="D58" s="7">
        <v>29</v>
      </c>
      <c r="E58" s="7">
        <v>40</v>
      </c>
      <c r="F58" s="7">
        <v>1</v>
      </c>
      <c r="G58" s="7">
        <v>0</v>
      </c>
      <c r="H58" s="7">
        <v>10</v>
      </c>
      <c r="I58" s="7">
        <v>7</v>
      </c>
      <c r="J58" s="7">
        <v>9</v>
      </c>
      <c r="K58" s="7">
        <v>0</v>
      </c>
      <c r="L58" s="7">
        <v>5</v>
      </c>
      <c r="M58" s="7">
        <v>10</v>
      </c>
    </row>
    <row r="59" spans="1:13" s="10" customFormat="1" ht="15" customHeight="1" x14ac:dyDescent="0.25">
      <c r="A59" s="39" t="s">
        <v>22</v>
      </c>
      <c r="B59" s="40"/>
      <c r="C59" s="4">
        <v>180</v>
      </c>
      <c r="D59" s="4">
        <v>22</v>
      </c>
      <c r="E59" s="4">
        <v>167</v>
      </c>
      <c r="F59" s="4">
        <v>35</v>
      </c>
      <c r="G59" s="4">
        <v>75</v>
      </c>
      <c r="H59" s="4">
        <v>3</v>
      </c>
      <c r="I59" s="4">
        <v>87</v>
      </c>
      <c r="J59" s="4">
        <v>13</v>
      </c>
      <c r="K59" s="4">
        <v>0</v>
      </c>
      <c r="L59" s="7">
        <v>11</v>
      </c>
      <c r="M59" s="7">
        <v>13</v>
      </c>
    </row>
    <row r="60" spans="1:13" s="10" customFormat="1" ht="15.75" x14ac:dyDescent="0.25">
      <c r="A60" s="37" t="s">
        <v>62</v>
      </c>
      <c r="B60" s="44"/>
      <c r="C60" s="7">
        <v>159</v>
      </c>
      <c r="D60" s="7">
        <v>26</v>
      </c>
      <c r="E60" s="7">
        <v>160</v>
      </c>
      <c r="F60" s="7">
        <v>25</v>
      </c>
      <c r="G60" s="7">
        <v>56</v>
      </c>
      <c r="H60" s="7">
        <v>26</v>
      </c>
      <c r="I60" s="7">
        <v>46</v>
      </c>
      <c r="J60" s="7">
        <v>13</v>
      </c>
      <c r="K60" s="7">
        <v>0</v>
      </c>
      <c r="L60" s="7">
        <v>35</v>
      </c>
      <c r="M60" s="7">
        <v>9</v>
      </c>
    </row>
    <row r="61" spans="1:13" s="10" customFormat="1" ht="15.75" x14ac:dyDescent="0.25">
      <c r="A61" s="37" t="s">
        <v>56</v>
      </c>
      <c r="B61" s="38"/>
      <c r="C61" s="7">
        <v>429</v>
      </c>
      <c r="D61" s="7">
        <v>131</v>
      </c>
      <c r="E61" s="7">
        <v>420</v>
      </c>
      <c r="F61" s="7">
        <v>140</v>
      </c>
      <c r="G61" s="7">
        <v>172</v>
      </c>
      <c r="H61" s="7">
        <v>81</v>
      </c>
      <c r="I61" s="7">
        <v>251</v>
      </c>
      <c r="J61" s="7">
        <v>0</v>
      </c>
      <c r="K61" s="7">
        <v>4</v>
      </c>
      <c r="L61" s="7">
        <v>62</v>
      </c>
      <c r="M61" s="7">
        <v>45</v>
      </c>
    </row>
    <row r="62" spans="1:13" s="10" customFormat="1" ht="15.75" x14ac:dyDescent="0.25">
      <c r="A62" s="37" t="s">
        <v>58</v>
      </c>
      <c r="B62" s="38"/>
      <c r="C62" s="7">
        <v>191</v>
      </c>
      <c r="D62" s="7">
        <v>25</v>
      </c>
      <c r="E62" s="7">
        <v>175</v>
      </c>
      <c r="F62" s="7">
        <v>41</v>
      </c>
      <c r="G62" s="7">
        <v>145</v>
      </c>
      <c r="H62" s="7">
        <v>0</v>
      </c>
      <c r="I62" s="7">
        <v>13</v>
      </c>
      <c r="J62" s="7">
        <v>29</v>
      </c>
      <c r="K62" s="7">
        <v>0</v>
      </c>
      <c r="L62" s="7">
        <v>17</v>
      </c>
      <c r="M62" s="7">
        <v>12</v>
      </c>
    </row>
    <row r="63" spans="1:13" s="10" customFormat="1" ht="15.75" x14ac:dyDescent="0.25">
      <c r="A63" s="37" t="s">
        <v>68</v>
      </c>
      <c r="B63" s="44"/>
      <c r="C63" s="7">
        <v>270</v>
      </c>
      <c r="D63" s="7">
        <v>155</v>
      </c>
      <c r="E63" s="7">
        <v>319</v>
      </c>
      <c r="F63" s="7">
        <v>106</v>
      </c>
      <c r="G63" s="7">
        <v>26</v>
      </c>
      <c r="H63" s="7">
        <v>34</v>
      </c>
      <c r="I63" s="7">
        <v>186</v>
      </c>
      <c r="J63" s="7">
        <v>33</v>
      </c>
      <c r="K63" s="7">
        <v>20</v>
      </c>
      <c r="L63" s="7">
        <v>102</v>
      </c>
      <c r="M63" s="7">
        <v>24</v>
      </c>
    </row>
    <row r="64" spans="1:13" s="10" customFormat="1" ht="14.25" customHeight="1" x14ac:dyDescent="0.25">
      <c r="A64" s="39" t="s">
        <v>48</v>
      </c>
      <c r="B64" s="43"/>
      <c r="C64" s="9">
        <v>168</v>
      </c>
      <c r="D64" s="9">
        <v>23</v>
      </c>
      <c r="E64" s="9">
        <v>79</v>
      </c>
      <c r="F64" s="9">
        <v>112</v>
      </c>
      <c r="G64" s="9">
        <v>144</v>
      </c>
      <c r="H64" s="9">
        <v>15</v>
      </c>
      <c r="I64" s="9">
        <v>32</v>
      </c>
      <c r="J64" s="9">
        <v>0</v>
      </c>
      <c r="K64" s="9">
        <v>0</v>
      </c>
      <c r="L64" s="9">
        <v>14</v>
      </c>
      <c r="M64" s="9">
        <v>15</v>
      </c>
    </row>
    <row r="65" spans="1:13" s="10" customFormat="1" ht="15.75" x14ac:dyDescent="0.25">
      <c r="A65" s="41" t="s">
        <v>47</v>
      </c>
      <c r="B65" s="42"/>
      <c r="C65" s="7">
        <v>128</v>
      </c>
      <c r="D65" s="7">
        <v>93</v>
      </c>
      <c r="E65" s="7">
        <v>109</v>
      </c>
      <c r="F65" s="7">
        <v>112</v>
      </c>
      <c r="G65" s="7">
        <v>26</v>
      </c>
      <c r="H65" s="7">
        <v>6</v>
      </c>
      <c r="I65" s="7">
        <v>77</v>
      </c>
      <c r="J65" s="7">
        <v>14</v>
      </c>
      <c r="K65" s="7">
        <v>3</v>
      </c>
      <c r="L65" s="7">
        <v>69</v>
      </c>
      <c r="M65" s="7">
        <v>26</v>
      </c>
    </row>
    <row r="66" spans="1:13" s="10" customFormat="1" ht="15.75" x14ac:dyDescent="0.25">
      <c r="A66" s="37" t="s">
        <v>74</v>
      </c>
      <c r="B66" s="38"/>
      <c r="C66" s="7">
        <v>431</v>
      </c>
      <c r="D66" s="7">
        <v>116</v>
      </c>
      <c r="E66" s="7">
        <v>370</v>
      </c>
      <c r="F66" s="7">
        <v>177</v>
      </c>
      <c r="G66" s="7">
        <v>201</v>
      </c>
      <c r="H66" s="7">
        <v>68</v>
      </c>
      <c r="I66" s="7">
        <v>189</v>
      </c>
      <c r="J66" s="7">
        <v>0</v>
      </c>
      <c r="K66" s="7">
        <v>0</v>
      </c>
      <c r="L66" s="7">
        <v>68</v>
      </c>
      <c r="M66" s="7">
        <v>21</v>
      </c>
    </row>
    <row r="67" spans="1:13" s="10" customFormat="1" ht="15.75" x14ac:dyDescent="0.25">
      <c r="A67" s="37" t="s">
        <v>64</v>
      </c>
      <c r="B67" s="44"/>
      <c r="C67" s="7">
        <v>23</v>
      </c>
      <c r="D67" s="7">
        <v>13</v>
      </c>
      <c r="E67" s="7">
        <v>26</v>
      </c>
      <c r="F67" s="7">
        <v>10</v>
      </c>
      <c r="G67" s="7">
        <v>8</v>
      </c>
      <c r="H67" s="7">
        <v>11</v>
      </c>
      <c r="I67" s="7">
        <v>8</v>
      </c>
      <c r="J67" s="7">
        <v>0</v>
      </c>
      <c r="K67" s="30">
        <v>0</v>
      </c>
      <c r="L67" s="7">
        <v>5</v>
      </c>
      <c r="M67" s="7">
        <v>4</v>
      </c>
    </row>
    <row r="68" spans="1:13" s="10" customFormat="1" ht="15.75" x14ac:dyDescent="0.25">
      <c r="A68" s="37" t="s">
        <v>106</v>
      </c>
      <c r="B68" s="38"/>
      <c r="C68" s="7">
        <v>160</v>
      </c>
      <c r="D68" s="7">
        <v>143</v>
      </c>
      <c r="E68" s="7">
        <v>196</v>
      </c>
      <c r="F68" s="7">
        <v>116</v>
      </c>
      <c r="G68" s="7">
        <v>47</v>
      </c>
      <c r="H68" s="7">
        <v>51</v>
      </c>
      <c r="I68" s="7">
        <v>121</v>
      </c>
      <c r="J68" s="7">
        <v>69</v>
      </c>
      <c r="K68" s="30">
        <v>0</v>
      </c>
      <c r="L68" s="7">
        <v>11</v>
      </c>
      <c r="M68" s="7">
        <v>17</v>
      </c>
    </row>
    <row r="69" spans="1:13" s="10" customFormat="1" ht="15.75" x14ac:dyDescent="0.25">
      <c r="A69" s="37" t="s">
        <v>41</v>
      </c>
      <c r="B69" s="44"/>
      <c r="C69" s="7">
        <v>91</v>
      </c>
      <c r="D69" s="7">
        <v>38</v>
      </c>
      <c r="E69" s="7">
        <v>74</v>
      </c>
      <c r="F69" s="7">
        <v>55</v>
      </c>
      <c r="G69" s="7">
        <v>33</v>
      </c>
      <c r="H69" s="7">
        <v>18</v>
      </c>
      <c r="I69" s="7">
        <v>41</v>
      </c>
      <c r="J69" s="28" t="s">
        <v>94</v>
      </c>
      <c r="K69" s="7">
        <v>0</v>
      </c>
      <c r="L69" s="7">
        <v>25</v>
      </c>
      <c r="M69" s="7">
        <v>9</v>
      </c>
    </row>
    <row r="70" spans="1:13" s="10" customFormat="1" ht="15.75" x14ac:dyDescent="0.25">
      <c r="A70" s="37" t="s">
        <v>78</v>
      </c>
      <c r="B70" s="44"/>
      <c r="C70" s="7">
        <v>252</v>
      </c>
      <c r="D70" s="7">
        <v>54</v>
      </c>
      <c r="E70" s="7">
        <v>182</v>
      </c>
      <c r="F70" s="7">
        <v>124</v>
      </c>
      <c r="G70" s="7">
        <v>156</v>
      </c>
      <c r="H70" s="7">
        <v>34</v>
      </c>
      <c r="I70" s="7">
        <v>63</v>
      </c>
      <c r="J70" s="7">
        <v>10</v>
      </c>
      <c r="K70" s="7">
        <v>0</v>
      </c>
      <c r="L70" s="7">
        <v>30</v>
      </c>
      <c r="M70" s="7">
        <v>13</v>
      </c>
    </row>
    <row r="71" spans="1:13" s="10" customFormat="1" ht="15.75" customHeight="1" x14ac:dyDescent="0.25">
      <c r="A71" s="37" t="s">
        <v>27</v>
      </c>
      <c r="B71" s="44"/>
      <c r="C71" s="36">
        <v>0</v>
      </c>
      <c r="D71" s="36">
        <v>23</v>
      </c>
      <c r="E71" s="36">
        <v>23</v>
      </c>
      <c r="F71" s="36">
        <v>0</v>
      </c>
      <c r="G71" s="36">
        <v>0</v>
      </c>
      <c r="H71" s="36">
        <v>0</v>
      </c>
      <c r="I71" s="36">
        <v>0</v>
      </c>
      <c r="J71" s="36">
        <v>23</v>
      </c>
      <c r="K71" s="36">
        <v>0</v>
      </c>
      <c r="L71" s="36">
        <v>0</v>
      </c>
      <c r="M71" s="36">
        <v>0</v>
      </c>
    </row>
    <row r="72" spans="1:13" s="10" customFormat="1" ht="15.75" x14ac:dyDescent="0.25">
      <c r="A72" s="39" t="s">
        <v>45</v>
      </c>
      <c r="B72" s="43"/>
      <c r="C72" s="7">
        <v>839</v>
      </c>
      <c r="D72" s="7">
        <v>114</v>
      </c>
      <c r="E72" s="7">
        <v>713</v>
      </c>
      <c r="F72" s="7">
        <v>240</v>
      </c>
      <c r="G72" s="12">
        <v>335</v>
      </c>
      <c r="H72" s="12">
        <v>124</v>
      </c>
      <c r="I72" s="12">
        <v>326</v>
      </c>
      <c r="J72" s="12">
        <v>11</v>
      </c>
      <c r="K72" s="12">
        <v>33</v>
      </c>
      <c r="L72" s="7">
        <v>141</v>
      </c>
      <c r="M72" s="7">
        <v>59</v>
      </c>
    </row>
    <row r="73" spans="1:13" s="10" customFormat="1" ht="15.75" x14ac:dyDescent="0.25">
      <c r="A73" s="37" t="s">
        <v>75</v>
      </c>
      <c r="B73" s="38"/>
      <c r="C73" s="7">
        <v>100</v>
      </c>
      <c r="D73" s="7">
        <v>40</v>
      </c>
      <c r="E73" s="7">
        <v>103</v>
      </c>
      <c r="F73" s="7">
        <v>37</v>
      </c>
      <c r="G73" s="7">
        <v>23</v>
      </c>
      <c r="H73" s="7">
        <v>6</v>
      </c>
      <c r="I73" s="7">
        <v>60</v>
      </c>
      <c r="J73" s="7">
        <v>36</v>
      </c>
      <c r="K73" s="7">
        <v>0</v>
      </c>
      <c r="L73" s="7">
        <v>11</v>
      </c>
      <c r="M73" s="7">
        <v>9</v>
      </c>
    </row>
    <row r="74" spans="1:13" s="10" customFormat="1" ht="30.75" customHeight="1" x14ac:dyDescent="0.25">
      <c r="A74" s="37" t="s">
        <v>105</v>
      </c>
      <c r="B74" s="38"/>
      <c r="C74" s="14">
        <v>241</v>
      </c>
      <c r="D74" s="11">
        <v>124</v>
      </c>
      <c r="E74" s="11">
        <v>232</v>
      </c>
      <c r="F74" s="11">
        <v>133</v>
      </c>
      <c r="G74" s="11">
        <v>68</v>
      </c>
      <c r="H74" s="11">
        <v>106</v>
      </c>
      <c r="I74" s="11">
        <v>67</v>
      </c>
      <c r="J74" s="11">
        <v>33</v>
      </c>
      <c r="K74" s="11">
        <v>0</v>
      </c>
      <c r="L74" s="11">
        <v>158</v>
      </c>
      <c r="M74" s="11">
        <v>20</v>
      </c>
    </row>
    <row r="75" spans="1:13" s="10" customFormat="1" ht="15.75" x14ac:dyDescent="0.25">
      <c r="A75" s="46"/>
      <c r="B75" s="46"/>
      <c r="C75" s="14"/>
      <c r="D75" s="11"/>
      <c r="E75" s="11"/>
      <c r="F75" s="11"/>
      <c r="G75" s="11"/>
      <c r="H75" s="11"/>
      <c r="I75" s="11"/>
      <c r="J75" s="11"/>
      <c r="K75" s="34"/>
      <c r="L75" s="7"/>
      <c r="M75" s="7"/>
    </row>
    <row r="76" spans="1:13" s="10" customFormat="1" ht="17.25" customHeight="1" x14ac:dyDescent="0.25">
      <c r="A76" s="37"/>
      <c r="B76" s="49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</row>
    <row r="77" spans="1:13" s="10" customFormat="1" ht="16.5" x14ac:dyDescent="0.25">
      <c r="A77" s="47" t="s">
        <v>15</v>
      </c>
      <c r="B77" s="48"/>
      <c r="C77" s="3">
        <f t="shared" ref="C77:M77" si="0">SUM(C4:C76)</f>
        <v>18586</v>
      </c>
      <c r="D77" s="3">
        <f t="shared" si="0"/>
        <v>5188</v>
      </c>
      <c r="E77" s="3">
        <f t="shared" si="0"/>
        <v>17002</v>
      </c>
      <c r="F77" s="3">
        <f t="shared" si="0"/>
        <v>6715</v>
      </c>
      <c r="G77" s="3">
        <f t="shared" si="0"/>
        <v>6815</v>
      </c>
      <c r="H77" s="3">
        <f t="shared" si="0"/>
        <v>3043</v>
      </c>
      <c r="I77" s="3">
        <f t="shared" si="0"/>
        <v>6462</v>
      </c>
      <c r="J77" s="3">
        <f t="shared" si="0"/>
        <v>2280</v>
      </c>
      <c r="K77" s="3">
        <f t="shared" si="0"/>
        <v>102</v>
      </c>
      <c r="L77" s="3">
        <f t="shared" si="0"/>
        <v>3375</v>
      </c>
      <c r="M77" s="3">
        <f t="shared" si="0"/>
        <v>1996</v>
      </c>
    </row>
    <row r="78" spans="1:13" s="10" customFormat="1" ht="15.7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10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s="10" customFormat="1" ht="15.75" customHeight="1" x14ac:dyDescent="0.25">
      <c r="A80" s="45"/>
      <c r="B80" s="4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5" ht="15.75" customHeight="1" x14ac:dyDescent="0.25"/>
    <row r="87" ht="31.5" customHeight="1" x14ac:dyDescent="0.25"/>
  </sheetData>
  <autoFilter ref="A1:B77">
    <filterColumn colId="0" showButton="0"/>
    <sortState ref="A4:B61">
      <sortCondition ref="A1:A61"/>
    </sortState>
  </autoFilter>
  <sortState ref="A5:B73">
    <sortCondition ref="A4"/>
  </sortState>
  <mergeCells count="82">
    <mergeCell ref="A49:B49"/>
    <mergeCell ref="A50:B50"/>
    <mergeCell ref="A43:B43"/>
    <mergeCell ref="A44:B44"/>
    <mergeCell ref="A45:B45"/>
    <mergeCell ref="A46:B46"/>
    <mergeCell ref="A48:B48"/>
    <mergeCell ref="A57:B57"/>
    <mergeCell ref="A51:B51"/>
    <mergeCell ref="A52:B52"/>
    <mergeCell ref="A53:B53"/>
    <mergeCell ref="A54:B54"/>
    <mergeCell ref="A56:B56"/>
    <mergeCell ref="A55:B55"/>
    <mergeCell ref="A42:B42"/>
    <mergeCell ref="A47:B47"/>
    <mergeCell ref="A32:B32"/>
    <mergeCell ref="A34:B34"/>
    <mergeCell ref="A36:B36"/>
    <mergeCell ref="A37:B37"/>
    <mergeCell ref="A35:B35"/>
    <mergeCell ref="A33:B33"/>
    <mergeCell ref="A39:B39"/>
    <mergeCell ref="A40:B40"/>
    <mergeCell ref="A41:B41"/>
    <mergeCell ref="A38:B38"/>
    <mergeCell ref="A18:B18"/>
    <mergeCell ref="A19:B19"/>
    <mergeCell ref="A20:B20"/>
    <mergeCell ref="A23:B23"/>
    <mergeCell ref="A31:B31"/>
    <mergeCell ref="A28:B28"/>
    <mergeCell ref="A22:B22"/>
    <mergeCell ref="A26:B26"/>
    <mergeCell ref="A27:B27"/>
    <mergeCell ref="A29:B29"/>
    <mergeCell ref="A24:B24"/>
    <mergeCell ref="A25:B25"/>
    <mergeCell ref="A30:B30"/>
    <mergeCell ref="A21:B21"/>
    <mergeCell ref="A3:B3"/>
    <mergeCell ref="A9:B9"/>
    <mergeCell ref="A16:B16"/>
    <mergeCell ref="A17:B17"/>
    <mergeCell ref="A5:B5"/>
    <mergeCell ref="A8:B8"/>
    <mergeCell ref="A13:B13"/>
    <mergeCell ref="A6:B6"/>
    <mergeCell ref="A7:B7"/>
    <mergeCell ref="A14:B14"/>
    <mergeCell ref="A4:B4"/>
    <mergeCell ref="A11:B11"/>
    <mergeCell ref="A12:B12"/>
    <mergeCell ref="A10:B10"/>
    <mergeCell ref="A15:B15"/>
    <mergeCell ref="M1:M2"/>
    <mergeCell ref="A1:B2"/>
    <mergeCell ref="C1:D1"/>
    <mergeCell ref="E1:F1"/>
    <mergeCell ref="G1:K1"/>
    <mergeCell ref="L1:L2"/>
    <mergeCell ref="A80:B80"/>
    <mergeCell ref="A75:B75"/>
    <mergeCell ref="A74:B74"/>
    <mergeCell ref="A77:B77"/>
    <mergeCell ref="A76:B76"/>
    <mergeCell ref="A58:B58"/>
    <mergeCell ref="A73:B73"/>
    <mergeCell ref="A59:B59"/>
    <mergeCell ref="A65:B65"/>
    <mergeCell ref="A72:B72"/>
    <mergeCell ref="A60:B60"/>
    <mergeCell ref="A61:B61"/>
    <mergeCell ref="A62:B62"/>
    <mergeCell ref="A63:B63"/>
    <mergeCell ref="A64:B64"/>
    <mergeCell ref="A67:B67"/>
    <mergeCell ref="A69:B69"/>
    <mergeCell ref="A70:B70"/>
    <mergeCell ref="A71:B71"/>
    <mergeCell ref="A66:B66"/>
    <mergeCell ref="A68:B68"/>
  </mergeCells>
  <pageMargins left="0.7" right="0.7" top="0.75" bottom="0.75" header="0.3" footer="0.3"/>
  <pageSetup paperSize="0" orientation="portrait" horizontalDpi="203" verticalDpi="203" r:id="rId1"/>
  <ignoredErrors>
    <ignoredError sqref="C43:K43 L42:M42 J69 C47:G47 H47:M47 J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2023-10-19T07:10:14Z</dcterms:modified>
</cp:coreProperties>
</file>