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listratova\Desktop\Отчеты\Отчет о работе с обращениями граждан\2023 год\4 квартал 2023 года\"/>
    </mc:Choice>
  </mc:AlternateContent>
  <bookViews>
    <workbookView xWindow="0" yWindow="0" windowWidth="24000" windowHeight="9735"/>
  </bookViews>
  <sheets>
    <sheet name="Лист1" sheetId="1" r:id="rId1"/>
  </sheets>
  <definedNames>
    <definedName name="_xlnm._FilterDatabase" localSheetId="0" hidden="1">Лист1!$A$1:$B$66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9" i="1" l="1"/>
  <c r="L49" i="1"/>
  <c r="K49" i="1"/>
  <c r="J49" i="1"/>
  <c r="I49" i="1"/>
  <c r="H49" i="1"/>
  <c r="G49" i="1"/>
  <c r="F49" i="1"/>
  <c r="E49" i="1"/>
  <c r="D49" i="1"/>
  <c r="C49" i="1"/>
  <c r="M66" i="1" l="1"/>
  <c r="L66" i="1"/>
  <c r="K66" i="1"/>
  <c r="J66" i="1"/>
  <c r="I66" i="1"/>
  <c r="G66" i="1"/>
  <c r="F66" i="1"/>
  <c r="E66" i="1"/>
  <c r="D66" i="1"/>
  <c r="C66" i="1"/>
  <c r="H66" i="1"/>
</calcChain>
</file>

<file path=xl/sharedStrings.xml><?xml version="1.0" encoding="utf-8"?>
<sst xmlns="http://schemas.openxmlformats.org/spreadsheetml/2006/main" count="98" uniqueCount="96">
  <si>
    <t xml:space="preserve">Наименование </t>
  </si>
  <si>
    <t>Всего принято</t>
  </si>
  <si>
    <t>В т.ч.</t>
  </si>
  <si>
    <t>Результаты рассмотрения обращений</t>
  </si>
  <si>
    <t>Находятся на рассмотрении</t>
  </si>
  <si>
    <t>Направлено по компетеции</t>
  </si>
  <si>
    <t>Нарямую от заявителя</t>
  </si>
  <si>
    <t>Перенаправлено от другого органа власти</t>
  </si>
  <si>
    <t>Электронные</t>
  </si>
  <si>
    <t>Письменные</t>
  </si>
  <si>
    <t xml:space="preserve">«Поддержано»
</t>
  </si>
  <si>
    <t>«Разъяснено»</t>
  </si>
  <si>
    <t>«Не поддержано»</t>
  </si>
  <si>
    <t>Дан ответ заявителю</t>
  </si>
  <si>
    <t>Оставлено без ответа заявителю</t>
  </si>
  <si>
    <t>ВСЕГО</t>
  </si>
  <si>
    <t>Алтайское республиканское УФАС России</t>
  </si>
  <si>
    <t>Башкортостанское УФАС России</t>
  </si>
  <si>
    <t>Адыгейское УФАС России</t>
  </si>
  <si>
    <t>Курское УФАС России</t>
  </si>
  <si>
    <t>Приморское УФАС россии</t>
  </si>
  <si>
    <t>Карачаево-Черкесское УФАС России</t>
  </si>
  <si>
    <t>Сахалинское УФАС  России</t>
  </si>
  <si>
    <t>Красноярское УФАС России</t>
  </si>
  <si>
    <t>Московское УФАС России</t>
  </si>
  <si>
    <t>Новосибирское УФАС России</t>
  </si>
  <si>
    <t>Калужское УФАС России</t>
  </si>
  <si>
    <t>Ханты-Мансийское УФАС России</t>
  </si>
  <si>
    <t>Астраханское УФАС России</t>
  </si>
  <si>
    <t>Московское областное УФАС России</t>
  </si>
  <si>
    <t>Калмыцкое УФАС России</t>
  </si>
  <si>
    <t>Донецкое УФАС России</t>
  </si>
  <si>
    <t>Карельское УФАС России</t>
  </si>
  <si>
    <t>Марийское УФАС России</t>
  </si>
  <si>
    <t>Камчатское УФАС России</t>
  </si>
  <si>
    <t>Орловское УФАС России</t>
  </si>
  <si>
    <t>Амурское УФАС России</t>
  </si>
  <si>
    <t>Вологодское УФАС России</t>
  </si>
  <si>
    <t>Бурятское УФАС России</t>
  </si>
  <si>
    <t>Кемеровское УФАС России</t>
  </si>
  <si>
    <t>Ульяновское УФАС России</t>
  </si>
  <si>
    <t>Омское УФАС России</t>
  </si>
  <si>
    <t xml:space="preserve">Самарское УФАС России </t>
  </si>
  <si>
    <t>Мордовское УФАС России</t>
  </si>
  <si>
    <t>Челябинское УФАС России</t>
  </si>
  <si>
    <t xml:space="preserve">Пензенское УФАС России </t>
  </si>
  <si>
    <t>Томское УФАС России</t>
  </si>
  <si>
    <t>Тверское УФАС России</t>
  </si>
  <si>
    <t>Кировское УФАС России</t>
  </si>
  <si>
    <t>Санкт-Петербургское УФАС России</t>
  </si>
  <si>
    <t>Нижегородское УФАС России</t>
  </si>
  <si>
    <t>Магаданское УФАС России</t>
  </si>
  <si>
    <t>Новгородское УФАС России</t>
  </si>
  <si>
    <t>Липецкое УФАС России</t>
  </si>
  <si>
    <t>Ставропольское УАС России</t>
  </si>
  <si>
    <t>Архангельское УФАС России</t>
  </si>
  <si>
    <t>Тамбовское УФАС России</t>
  </si>
  <si>
    <t>Кабардино-Балкарское УФАС России</t>
  </si>
  <si>
    <t>Мурманское УФАС России</t>
  </si>
  <si>
    <t>Коми УФАС России</t>
  </si>
  <si>
    <t>Тывинское УФАС России</t>
  </si>
  <si>
    <t>Калининградское УФАС России</t>
  </si>
  <si>
    <t>Брянское УФАС России</t>
  </si>
  <si>
    <t>Татарстанское УФАС России</t>
  </si>
  <si>
    <t>Белгородское УФАС России</t>
  </si>
  <si>
    <t>Ростовское УФАС России</t>
  </si>
  <si>
    <t>Краснодарское УФАС России</t>
  </si>
  <si>
    <t>Саратовское УФАС России</t>
  </si>
  <si>
    <t>Чувашское УФАС России</t>
  </si>
  <si>
    <t>Ненецкое УФАС России</t>
  </si>
  <si>
    <t>Алтайское краевое УФАС России</t>
  </si>
  <si>
    <t>Хакасское УФАС России</t>
  </si>
  <si>
    <t>Ленинградское УФАС России</t>
  </si>
  <si>
    <t>Иркутское УФАС России</t>
  </si>
  <si>
    <t>Ивановское УФАС России</t>
  </si>
  <si>
    <t>Крымское межрегиональное УФАС России</t>
  </si>
  <si>
    <t>8891</t>
  </si>
  <si>
    <t>1</t>
  </si>
  <si>
    <t>7111</t>
  </si>
  <si>
    <t>1781</t>
  </si>
  <si>
    <t>2</t>
  </si>
  <si>
    <t>195</t>
  </si>
  <si>
    <t>6304</t>
  </si>
  <si>
    <t>98</t>
  </si>
  <si>
    <t>16</t>
  </si>
  <si>
    <t>30</t>
  </si>
  <si>
    <t>133</t>
  </si>
  <si>
    <t>58</t>
  </si>
  <si>
    <t>121</t>
  </si>
  <si>
    <t>70</t>
  </si>
  <si>
    <t>12</t>
  </si>
  <si>
    <t>86</t>
  </si>
  <si>
    <t>23</t>
  </si>
  <si>
    <t>28</t>
  </si>
  <si>
    <t>26</t>
  </si>
  <si>
    <t>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</si>
</sst>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 x14ac:knownFonts="1">
    <font>
      <sz val="11"/>
      <color theme="1"/>
      <name val="Calibri"/>
      <family val="2"/>
      <charset val="204"/>
      <scheme val="minor"/>
    </font>
    <font>
      <b/>
      <sz val="13"/>
      <name val="Times New Roman"/>
      <family val="1"/>
      <charset val="204"/>
    </font>
    <font>
      <b/>
      <sz val="13"/>
      <name val="Arial Cyr"/>
      <charset val="204"/>
    </font>
    <font>
      <sz val="13"/>
      <name val="Times New Roman"/>
      <family val="1"/>
      <charset val="204"/>
    </font>
    <font>
      <sz val="10"/>
      <name val="Arial Cyr"/>
      <charset val="204"/>
    </font>
    <font>
      <sz val="13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Arial Cyr"/>
      <charset val="204"/>
    </font>
    <font>
      <sz val="11"/>
      <color rgb="FF000000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2"/>
      <color rgb="FF00B050"/>
      <name val="Times New Roman"/>
      <family val="1"/>
      <charset val="204"/>
    </font>
    <font>
      <sz val="11"/>
      <color rgb="FF00B050"/>
      <name val="Calibri"/>
      <family val="2"/>
      <charset val="204"/>
      <scheme val="minor"/>
    </font>
    <font>
      <sz val="13"/>
      <color rgb="FF00B050"/>
      <name val="Calibri"/>
      <family val="2"/>
      <charset val="204"/>
      <scheme val="minor"/>
    </font>
    <font>
      <sz val="14"/>
      <color rgb="FF00B050"/>
      <name val="Times New Roman"/>
      <family val="1"/>
      <charset val="204"/>
    </font>
    <font>
      <sz val="13"/>
      <color rgb="FF00B050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24"/>
      <color indexed="8"/>
      <name val="Arial"/>
      <family val="2"/>
      <charset val="204"/>
    </font>
    <font>
      <sz val="18"/>
      <color indexed="8"/>
      <name val="Arial"/>
      <family val="2"/>
      <charset val="204"/>
    </font>
    <font>
      <sz val="12"/>
      <color indexed="8"/>
      <name val="Arial"/>
      <family val="2"/>
      <charset val="204"/>
    </font>
    <font>
      <sz val="10"/>
      <color indexed="63"/>
      <name val="Arial"/>
      <family val="2"/>
      <charset val="204"/>
    </font>
    <font>
      <i/>
      <sz val="10"/>
      <color indexed="23"/>
      <name val="Arial"/>
      <family val="2"/>
      <charset val="204"/>
    </font>
    <font>
      <sz val="10"/>
      <color indexed="17"/>
      <name val="Arial"/>
      <family val="2"/>
      <charset val="204"/>
    </font>
    <font>
      <sz val="10"/>
      <color indexed="19"/>
      <name val="Arial"/>
      <family val="2"/>
      <charset val="204"/>
    </font>
    <font>
      <sz val="10"/>
      <color indexed="10"/>
      <name val="Arial"/>
      <family val="2"/>
      <charset val="204"/>
    </font>
    <font>
      <b/>
      <sz val="10"/>
      <color indexed="9"/>
      <name val="Arial"/>
      <family val="2"/>
      <charset val="204"/>
    </font>
    <font>
      <b/>
      <sz val="10"/>
      <color indexed="8"/>
      <name val="Arial"/>
      <family val="2"/>
      <charset val="204"/>
    </font>
    <font>
      <sz val="10"/>
      <color indexed="9"/>
      <name val="Arial"/>
      <family val="2"/>
      <charset val="204"/>
    </font>
    <font>
      <sz val="13"/>
      <name val="Arial Cyr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8"/>
        <bgColor indexed="58"/>
      </patternFill>
    </fill>
    <fill>
      <patternFill patternType="solid">
        <fgColor indexed="23"/>
        <bgColor indexed="55"/>
      </patternFill>
    </fill>
    <fill>
      <patternFill patternType="solid">
        <fgColor indexed="31"/>
        <bgColor indexed="47"/>
      </patternFill>
    </fill>
    <fill>
      <patternFill patternType="solid">
        <fgColor indexed="47"/>
        <bgColor indexed="31"/>
      </patternFill>
    </fill>
    <fill>
      <patternFill patternType="solid">
        <fgColor indexed="10"/>
        <bgColor indexed="16"/>
      </patternFill>
    </fill>
    <fill>
      <patternFill patternType="solid">
        <fgColor indexed="42"/>
        <bgColor indexed="27"/>
      </patternFill>
    </fill>
    <fill>
      <patternFill patternType="solid">
        <fgColor indexed="26"/>
        <bgColor indexed="9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2">
    <xf numFmtId="0" fontId="0" fillId="0" borderId="0"/>
    <xf numFmtId="0" fontId="4" fillId="0" borderId="0"/>
    <xf numFmtId="0" fontId="6" fillId="0" borderId="0"/>
    <xf numFmtId="0" fontId="10" fillId="0" borderId="0"/>
    <xf numFmtId="0" fontId="10" fillId="0" borderId="0"/>
    <xf numFmtId="0" fontId="19" fillId="0" borderId="0"/>
    <xf numFmtId="0" fontId="29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29" fillId="5" borderId="0" applyNumberFormat="0" applyBorder="0" applyAlignment="0" applyProtection="0"/>
    <xf numFmtId="0" fontId="27" fillId="6" borderId="0" applyNumberFormat="0" applyBorder="0" applyAlignment="0" applyProtection="0"/>
    <xf numFmtId="0" fontId="28" fillId="7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6" fillId="9" borderId="0" applyNumberFormat="0" applyBorder="0" applyAlignment="0" applyProtection="0"/>
    <xf numFmtId="0" fontId="23" fillId="9" borderId="11" applyNumberFormat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7" fillId="0" borderId="0" applyNumberFormat="0" applyFill="0" applyBorder="0" applyAlignment="0" applyProtection="0"/>
  </cellStyleXfs>
  <cellXfs count="79">
    <xf numFmtId="0" fontId="0" fillId="0" borderId="0" xfId="0"/>
    <xf numFmtId="0" fontId="1" fillId="0" borderId="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1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1" fillId="0" borderId="0" xfId="0" applyFont="1"/>
    <xf numFmtId="0" fontId="8" fillId="0" borderId="1" xfId="0" applyFont="1" applyFill="1" applyBorder="1" applyAlignment="1">
      <alignment horizontal="center" vertical="center" wrapText="1"/>
    </xf>
    <xf numFmtId="0" fontId="13" fillId="0" borderId="0" xfId="0" applyFont="1"/>
    <xf numFmtId="0" fontId="8" fillId="0" borderId="8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2" fillId="0" borderId="10" xfId="1" applyFont="1" applyFill="1" applyBorder="1" applyAlignment="1">
      <alignment horizontal="center" vertical="center" wrapText="1"/>
    </xf>
    <xf numFmtId="3" fontId="8" fillId="0" borderId="8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7" fillId="0" borderId="0" xfId="1" applyFont="1" applyBorder="1" applyAlignment="1">
      <alignment horizontal="center" vertical="center" wrapText="1"/>
    </xf>
    <xf numFmtId="0" fontId="3" fillId="0" borderId="0" xfId="1" applyFont="1" applyBorder="1" applyAlignment="1">
      <alignment horizontal="center" vertical="center" wrapText="1"/>
    </xf>
    <xf numFmtId="0" fontId="5" fillId="0" borderId="0" xfId="0" applyFont="1" applyBorder="1"/>
    <xf numFmtId="0" fontId="15" fillId="0" borderId="0" xfId="1" applyFont="1" applyBorder="1" applyAlignment="1">
      <alignment horizontal="center" vertical="center" wrapText="1"/>
    </xf>
    <xf numFmtId="0" fontId="11" fillId="0" borderId="0" xfId="0" applyFont="1" applyBorder="1"/>
    <xf numFmtId="0" fontId="14" fillId="0" borderId="0" xfId="0" applyFont="1" applyBorder="1"/>
    <xf numFmtId="0" fontId="13" fillId="0" borderId="0" xfId="0" applyFont="1" applyBorder="1"/>
    <xf numFmtId="0" fontId="16" fillId="0" borderId="0" xfId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 wrapText="1"/>
    </xf>
    <xf numFmtId="0" fontId="8" fillId="0" borderId="8" xfId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0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1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top" wrapText="1"/>
    </xf>
    <xf numFmtId="0" fontId="18" fillId="0" borderId="1" xfId="0" applyFont="1" applyFill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center" wrapText="1"/>
    </xf>
    <xf numFmtId="0" fontId="8" fillId="0" borderId="7" xfId="1" applyFont="1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left" vertical="center" wrapText="1"/>
    </xf>
    <xf numFmtId="0" fontId="8" fillId="0" borderId="7" xfId="2" applyFont="1" applyBorder="1" applyAlignment="1">
      <alignment horizontal="left" vertical="center" wrapText="1"/>
    </xf>
    <xf numFmtId="0" fontId="8" fillId="0" borderId="15" xfId="2" applyFont="1" applyBorder="1" applyAlignment="1">
      <alignment horizontal="left" vertical="center" wrapText="1"/>
    </xf>
    <xf numFmtId="0" fontId="11" fillId="0" borderId="9" xfId="0" applyFont="1" applyBorder="1" applyAlignment="1">
      <alignment horizontal="left" vertical="center" wrapText="1"/>
    </xf>
    <xf numFmtId="0" fontId="9" fillId="0" borderId="9" xfId="1" applyFont="1" applyBorder="1" applyAlignment="1">
      <alignment horizontal="left" vertical="center" wrapText="1"/>
    </xf>
    <xf numFmtId="0" fontId="0" fillId="0" borderId="0" xfId="0" applyAlignment="1">
      <alignment wrapText="1"/>
    </xf>
    <xf numFmtId="0" fontId="8" fillId="0" borderId="1" xfId="2" applyFont="1" applyBorder="1" applyAlignment="1">
      <alignment horizontal="left" vertical="center" wrapText="1"/>
    </xf>
    <xf numFmtId="0" fontId="1" fillId="0" borderId="4" xfId="1" applyFont="1" applyBorder="1" applyAlignment="1">
      <alignment horizontal="right" vertical="center" wrapText="1"/>
    </xf>
    <xf numFmtId="0" fontId="1" fillId="0" borderId="5" xfId="1" applyFont="1" applyBorder="1" applyAlignment="1">
      <alignment horizontal="right" vertical="center" wrapText="1"/>
    </xf>
    <xf numFmtId="0" fontId="8" fillId="0" borderId="5" xfId="1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textRotation="90" wrapText="1"/>
    </xf>
    <xf numFmtId="0" fontId="1" fillId="0" borderId="3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8" fillId="0" borderId="6" xfId="0" applyFont="1" applyBorder="1" applyAlignment="1">
      <alignment horizontal="left" vertical="center" wrapText="1"/>
    </xf>
    <xf numFmtId="0" fontId="11" fillId="0" borderId="19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 wrapText="1"/>
    </xf>
    <xf numFmtId="0" fontId="8" fillId="0" borderId="12" xfId="1" applyFont="1" applyBorder="1" applyAlignment="1">
      <alignment horizontal="left" vertical="center" wrapText="1"/>
    </xf>
    <xf numFmtId="0" fontId="9" fillId="0" borderId="13" xfId="1" applyFont="1" applyBorder="1" applyAlignment="1">
      <alignment horizontal="left" vertical="center" wrapText="1"/>
    </xf>
    <xf numFmtId="0" fontId="8" fillId="0" borderId="16" xfId="1" applyFont="1" applyBorder="1" applyAlignment="1">
      <alignment horizontal="left" vertical="center" wrapText="1"/>
    </xf>
    <xf numFmtId="0" fontId="8" fillId="0" borderId="9" xfId="1" applyFont="1" applyBorder="1" applyAlignment="1">
      <alignment horizontal="left" vertical="center" wrapText="1"/>
    </xf>
    <xf numFmtId="0" fontId="8" fillId="0" borderId="17" xfId="1" applyFont="1" applyBorder="1" applyAlignment="1">
      <alignment horizontal="left" vertical="center" wrapText="1"/>
    </xf>
    <xf numFmtId="0" fontId="9" fillId="0" borderId="18" xfId="1" applyFont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 wrapText="1"/>
    </xf>
    <xf numFmtId="0" fontId="17" fillId="0" borderId="15" xfId="0" applyFont="1" applyBorder="1" applyAlignment="1">
      <alignment horizontal="left" vertical="center" wrapText="1"/>
    </xf>
    <xf numFmtId="0" fontId="9" fillId="0" borderId="20" xfId="1" applyFont="1" applyBorder="1" applyAlignment="1">
      <alignment horizontal="left" vertical="center" wrapText="1"/>
    </xf>
    <xf numFmtId="0" fontId="8" fillId="0" borderId="7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8" fillId="0" borderId="9" xfId="2" applyFont="1" applyBorder="1" applyAlignment="1">
      <alignment horizontal="left" vertical="center" wrapText="1"/>
    </xf>
    <xf numFmtId="0" fontId="9" fillId="0" borderId="9" xfId="0" applyFont="1" applyBorder="1" applyAlignment="1">
      <alignment horizontal="left" vertical="center" wrapText="1"/>
    </xf>
    <xf numFmtId="0" fontId="9" fillId="0" borderId="15" xfId="1" applyFont="1" applyBorder="1" applyAlignment="1">
      <alignment horizontal="left" vertical="center" wrapText="1"/>
    </xf>
    <xf numFmtId="0" fontId="8" fillId="0" borderId="14" xfId="1" applyFont="1" applyBorder="1" applyAlignment="1">
      <alignment horizontal="left" vertical="center" wrapText="1"/>
    </xf>
    <xf numFmtId="0" fontId="8" fillId="0" borderId="13" xfId="1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1" fillId="0" borderId="9" xfId="0" applyFont="1" applyBorder="1" applyAlignment="1">
      <alignment horizontal="left" vertical="center" wrapText="1"/>
    </xf>
  </cellXfs>
  <cellStyles count="22">
    <cellStyle name="Accent" xfId="6"/>
    <cellStyle name="Accent 1" xfId="7"/>
    <cellStyle name="Accent 2" xfId="8"/>
    <cellStyle name="Accent 3" xfId="9"/>
    <cellStyle name="Bad" xfId="10"/>
    <cellStyle name="Error" xfId="11"/>
    <cellStyle name="Footnote" xfId="12"/>
    <cellStyle name="Good" xfId="13"/>
    <cellStyle name="Heading" xfId="14"/>
    <cellStyle name="Heading 1" xfId="15"/>
    <cellStyle name="Heading 2" xfId="16"/>
    <cellStyle name="Neutral" xfId="17"/>
    <cellStyle name="Normal" xfId="4"/>
    <cellStyle name="Note" xfId="18"/>
    <cellStyle name="Status" xfId="19"/>
    <cellStyle name="Text" xfId="20"/>
    <cellStyle name="Warning" xfId="21"/>
    <cellStyle name="Обычный" xfId="0" builtinId="0"/>
    <cellStyle name="Обычный 2" xfId="1"/>
    <cellStyle name="Обычный 3" xfId="2"/>
    <cellStyle name="Обычный 4" xfId="3"/>
    <cellStyle name="Обычный 5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6"/>
  <sheetViews>
    <sheetView tabSelected="1" topLeftCell="A40" workbookViewId="0">
      <selection activeCell="A63" sqref="A63:B63"/>
    </sheetView>
  </sheetViews>
  <sheetFormatPr defaultRowHeight="15" x14ac:dyDescent="0.25"/>
  <cols>
    <col min="2" max="2" width="21.7109375" customWidth="1"/>
  </cols>
  <sheetData>
    <row r="1" spans="1:14" ht="16.5" x14ac:dyDescent="0.25">
      <c r="A1" s="52" t="s">
        <v>0</v>
      </c>
      <c r="B1" s="52"/>
      <c r="C1" s="54" t="s">
        <v>1</v>
      </c>
      <c r="D1" s="54"/>
      <c r="E1" s="54" t="s">
        <v>2</v>
      </c>
      <c r="F1" s="55"/>
      <c r="G1" s="54" t="s">
        <v>3</v>
      </c>
      <c r="H1" s="55"/>
      <c r="I1" s="55"/>
      <c r="J1" s="55"/>
      <c r="K1" s="55"/>
      <c r="L1" s="50" t="s">
        <v>4</v>
      </c>
      <c r="M1" s="50" t="s">
        <v>5</v>
      </c>
    </row>
    <row r="2" spans="1:14" ht="141" x14ac:dyDescent="0.25">
      <c r="A2" s="53"/>
      <c r="B2" s="53"/>
      <c r="C2" s="1" t="s">
        <v>6</v>
      </c>
      <c r="D2" s="1" t="s">
        <v>7</v>
      </c>
      <c r="E2" s="1" t="s">
        <v>8</v>
      </c>
      <c r="F2" s="1" t="s">
        <v>9</v>
      </c>
      <c r="G2" s="1" t="s">
        <v>10</v>
      </c>
      <c r="H2" s="1" t="s">
        <v>11</v>
      </c>
      <c r="I2" s="1" t="s">
        <v>12</v>
      </c>
      <c r="J2" s="1" t="s">
        <v>13</v>
      </c>
      <c r="K2" s="1" t="s">
        <v>14</v>
      </c>
      <c r="L2" s="51"/>
      <c r="M2" s="51"/>
    </row>
    <row r="3" spans="1:14" ht="16.5" x14ac:dyDescent="0.25">
      <c r="A3" s="56">
        <v>1</v>
      </c>
      <c r="B3" s="57"/>
      <c r="C3" s="2">
        <v>2</v>
      </c>
      <c r="D3" s="2">
        <v>3</v>
      </c>
      <c r="E3" s="2">
        <v>4</v>
      </c>
      <c r="F3" s="2">
        <v>5</v>
      </c>
      <c r="G3" s="2">
        <v>6</v>
      </c>
      <c r="H3" s="2">
        <v>7</v>
      </c>
      <c r="I3" s="2">
        <v>8</v>
      </c>
      <c r="J3" s="2">
        <v>9</v>
      </c>
      <c r="K3" s="2">
        <v>10</v>
      </c>
      <c r="L3" s="2">
        <v>11</v>
      </c>
      <c r="M3" s="2">
        <v>12</v>
      </c>
    </row>
    <row r="4" spans="1:14" ht="16.5" customHeight="1" x14ac:dyDescent="0.25">
      <c r="A4" s="63" t="s">
        <v>18</v>
      </c>
      <c r="B4" s="44"/>
      <c r="C4" s="6">
        <v>153</v>
      </c>
      <c r="D4" s="6">
        <v>35</v>
      </c>
      <c r="E4" s="6">
        <v>130</v>
      </c>
      <c r="F4" s="6">
        <v>58</v>
      </c>
      <c r="G4" s="6">
        <v>90</v>
      </c>
      <c r="H4" s="6">
        <v>0</v>
      </c>
      <c r="I4" s="6">
        <v>21</v>
      </c>
      <c r="J4" s="6">
        <v>32</v>
      </c>
      <c r="K4" s="6">
        <v>0</v>
      </c>
      <c r="L4" s="6">
        <v>31</v>
      </c>
      <c r="M4" s="6">
        <v>14</v>
      </c>
      <c r="N4" s="16"/>
    </row>
    <row r="5" spans="1:14" ht="16.5" customHeight="1" x14ac:dyDescent="0.25">
      <c r="A5" s="37" t="s">
        <v>70</v>
      </c>
      <c r="B5" s="44"/>
      <c r="C5" s="6">
        <v>541</v>
      </c>
      <c r="D5" s="6">
        <v>92</v>
      </c>
      <c r="E5" s="6">
        <v>486</v>
      </c>
      <c r="F5" s="6">
        <v>147</v>
      </c>
      <c r="G5" s="6">
        <v>178</v>
      </c>
      <c r="H5" s="6">
        <v>81</v>
      </c>
      <c r="I5" s="6">
        <v>172</v>
      </c>
      <c r="J5" s="6">
        <v>45</v>
      </c>
      <c r="K5" s="6">
        <v>0</v>
      </c>
      <c r="L5" s="6">
        <v>48</v>
      </c>
      <c r="M5" s="6">
        <v>109</v>
      </c>
      <c r="N5" s="17"/>
    </row>
    <row r="6" spans="1:14" ht="30" customHeight="1" x14ac:dyDescent="0.3">
      <c r="A6" s="37" t="s">
        <v>16</v>
      </c>
      <c r="B6" s="44"/>
      <c r="C6" s="6">
        <v>22</v>
      </c>
      <c r="D6" s="6">
        <v>0</v>
      </c>
      <c r="E6" s="6">
        <v>22</v>
      </c>
      <c r="F6" s="6">
        <v>0</v>
      </c>
      <c r="G6" s="6">
        <v>6</v>
      </c>
      <c r="H6" s="6">
        <v>6</v>
      </c>
      <c r="I6" s="6">
        <v>2</v>
      </c>
      <c r="J6" s="6">
        <v>7</v>
      </c>
      <c r="K6" s="6">
        <v>0</v>
      </c>
      <c r="L6" s="6">
        <v>1</v>
      </c>
      <c r="M6" s="6">
        <v>0</v>
      </c>
      <c r="N6" s="18"/>
    </row>
    <row r="7" spans="1:14" ht="18.75" customHeight="1" x14ac:dyDescent="0.3">
      <c r="A7" s="37" t="s">
        <v>36</v>
      </c>
      <c r="B7" s="44"/>
      <c r="C7" s="24">
        <v>78</v>
      </c>
      <c r="D7" s="24">
        <v>31</v>
      </c>
      <c r="E7" s="24">
        <v>75</v>
      </c>
      <c r="F7" s="24">
        <v>34</v>
      </c>
      <c r="G7" s="24">
        <v>28</v>
      </c>
      <c r="H7" s="24">
        <v>8</v>
      </c>
      <c r="I7" s="24">
        <v>32</v>
      </c>
      <c r="J7" s="24">
        <v>0</v>
      </c>
      <c r="K7" s="24">
        <v>0</v>
      </c>
      <c r="L7" s="24">
        <v>27</v>
      </c>
      <c r="M7" s="24">
        <v>14</v>
      </c>
      <c r="N7" s="18"/>
    </row>
    <row r="8" spans="1:14" s="9" customFormat="1" ht="17.25" customHeight="1" x14ac:dyDescent="0.25">
      <c r="A8" s="61" t="s">
        <v>55</v>
      </c>
      <c r="B8" s="62"/>
      <c r="C8" s="6">
        <v>130</v>
      </c>
      <c r="D8" s="6">
        <v>43</v>
      </c>
      <c r="E8" s="6">
        <v>93</v>
      </c>
      <c r="F8" s="6">
        <v>80</v>
      </c>
      <c r="G8" s="6">
        <v>32</v>
      </c>
      <c r="H8" s="6">
        <v>12</v>
      </c>
      <c r="I8" s="6">
        <v>18</v>
      </c>
      <c r="J8" s="6">
        <v>23</v>
      </c>
      <c r="K8" s="6">
        <v>0</v>
      </c>
      <c r="L8" s="6">
        <v>66</v>
      </c>
      <c r="M8" s="6">
        <v>22</v>
      </c>
      <c r="N8" s="19"/>
    </row>
    <row r="9" spans="1:14" ht="17.25" customHeight="1" x14ac:dyDescent="0.3">
      <c r="A9" s="58" t="s">
        <v>28</v>
      </c>
      <c r="B9" s="59"/>
      <c r="C9" s="4">
        <v>165</v>
      </c>
      <c r="D9" s="4">
        <v>90</v>
      </c>
      <c r="E9" s="4">
        <v>151</v>
      </c>
      <c r="F9" s="4">
        <v>104</v>
      </c>
      <c r="G9" s="4">
        <v>83</v>
      </c>
      <c r="H9" s="4">
        <v>2</v>
      </c>
      <c r="I9" s="4">
        <v>127</v>
      </c>
      <c r="J9" s="4">
        <v>3</v>
      </c>
      <c r="K9" s="4">
        <v>3</v>
      </c>
      <c r="L9" s="4">
        <v>29</v>
      </c>
      <c r="M9" s="4">
        <v>8</v>
      </c>
      <c r="N9" s="18"/>
    </row>
    <row r="10" spans="1:14" s="7" customFormat="1" ht="15" customHeight="1" x14ac:dyDescent="0.25">
      <c r="A10" s="65" t="s">
        <v>17</v>
      </c>
      <c r="B10" s="66"/>
      <c r="C10" s="6">
        <v>319</v>
      </c>
      <c r="D10" s="6">
        <v>105</v>
      </c>
      <c r="E10" s="6">
        <v>319</v>
      </c>
      <c r="F10" s="6">
        <v>105</v>
      </c>
      <c r="G10" s="6">
        <v>95</v>
      </c>
      <c r="H10" s="6">
        <v>108</v>
      </c>
      <c r="I10" s="6">
        <v>45</v>
      </c>
      <c r="J10" s="6">
        <v>45</v>
      </c>
      <c r="K10" s="6">
        <v>0</v>
      </c>
      <c r="L10" s="6">
        <v>47</v>
      </c>
      <c r="M10" s="6">
        <v>84</v>
      </c>
      <c r="N10" s="20"/>
    </row>
    <row r="11" spans="1:14" s="9" customFormat="1" ht="15.75" customHeight="1" x14ac:dyDescent="0.3">
      <c r="A11" s="37" t="s">
        <v>64</v>
      </c>
      <c r="B11" s="64"/>
      <c r="C11" s="6">
        <v>206</v>
      </c>
      <c r="D11" s="6">
        <v>35</v>
      </c>
      <c r="E11" s="6">
        <v>198</v>
      </c>
      <c r="F11" s="6">
        <v>43</v>
      </c>
      <c r="G11" s="6">
        <v>77</v>
      </c>
      <c r="H11" s="6">
        <v>28</v>
      </c>
      <c r="I11" s="6">
        <v>107</v>
      </c>
      <c r="J11" s="6">
        <v>10</v>
      </c>
      <c r="K11" s="6">
        <v>1</v>
      </c>
      <c r="L11" s="6">
        <v>63</v>
      </c>
      <c r="M11" s="6">
        <v>25</v>
      </c>
      <c r="N11" s="21"/>
    </row>
    <row r="12" spans="1:14" s="9" customFormat="1" ht="15.75" x14ac:dyDescent="0.25">
      <c r="A12" s="37" t="s">
        <v>62</v>
      </c>
      <c r="B12" s="44"/>
      <c r="C12" s="6">
        <v>502</v>
      </c>
      <c r="D12" s="6">
        <v>11</v>
      </c>
      <c r="E12" s="6">
        <v>316</v>
      </c>
      <c r="F12" s="6">
        <v>197</v>
      </c>
      <c r="G12" s="6">
        <v>365</v>
      </c>
      <c r="H12" s="6">
        <v>131</v>
      </c>
      <c r="I12" s="6">
        <v>23</v>
      </c>
      <c r="J12" s="6">
        <v>0</v>
      </c>
      <c r="K12" s="6">
        <v>0</v>
      </c>
      <c r="L12" s="6">
        <v>38</v>
      </c>
      <c r="M12" s="6">
        <v>21</v>
      </c>
      <c r="N12" s="22"/>
    </row>
    <row r="13" spans="1:14" s="9" customFormat="1" ht="17.25" customHeight="1" x14ac:dyDescent="0.3">
      <c r="A13" s="37" t="s">
        <v>38</v>
      </c>
      <c r="B13" s="44"/>
      <c r="C13" s="6">
        <v>327</v>
      </c>
      <c r="D13" s="6">
        <v>43</v>
      </c>
      <c r="E13" s="6">
        <v>320</v>
      </c>
      <c r="F13" s="6">
        <v>40</v>
      </c>
      <c r="G13" s="6">
        <v>159</v>
      </c>
      <c r="H13" s="6">
        <v>45</v>
      </c>
      <c r="I13" s="6">
        <v>98</v>
      </c>
      <c r="J13" s="6">
        <v>0</v>
      </c>
      <c r="K13" s="6">
        <v>0</v>
      </c>
      <c r="L13" s="6">
        <v>41</v>
      </c>
      <c r="M13" s="6">
        <v>17</v>
      </c>
      <c r="N13" s="21"/>
    </row>
    <row r="14" spans="1:14" s="9" customFormat="1" ht="15" customHeight="1" x14ac:dyDescent="0.3">
      <c r="A14" s="37" t="s">
        <v>37</v>
      </c>
      <c r="B14" s="44"/>
      <c r="C14" s="6">
        <v>330</v>
      </c>
      <c r="D14" s="6">
        <v>127</v>
      </c>
      <c r="E14" s="6">
        <v>330</v>
      </c>
      <c r="F14" s="6">
        <v>127</v>
      </c>
      <c r="G14" s="6">
        <v>75</v>
      </c>
      <c r="H14" s="6">
        <v>52</v>
      </c>
      <c r="I14" s="6">
        <v>125</v>
      </c>
      <c r="J14" s="6">
        <v>123</v>
      </c>
      <c r="K14" s="6">
        <v>0</v>
      </c>
      <c r="L14" s="6">
        <v>43</v>
      </c>
      <c r="M14" s="6">
        <v>39</v>
      </c>
      <c r="N14" s="21"/>
    </row>
    <row r="15" spans="1:14" s="9" customFormat="1" ht="15" customHeight="1" x14ac:dyDescent="0.25">
      <c r="A15" s="39" t="s">
        <v>31</v>
      </c>
      <c r="B15" s="60"/>
      <c r="C15" s="6">
        <v>8</v>
      </c>
      <c r="D15" s="6">
        <v>26</v>
      </c>
      <c r="E15" s="6">
        <v>31</v>
      </c>
      <c r="F15" s="6">
        <v>3</v>
      </c>
      <c r="G15" s="6">
        <v>0</v>
      </c>
      <c r="H15" s="6">
        <v>26</v>
      </c>
      <c r="I15" s="6">
        <v>0</v>
      </c>
      <c r="J15" s="6">
        <v>7</v>
      </c>
      <c r="K15" s="6">
        <v>0</v>
      </c>
      <c r="L15" s="6">
        <v>0</v>
      </c>
      <c r="M15" s="6">
        <v>0</v>
      </c>
      <c r="N15" s="23"/>
    </row>
    <row r="16" spans="1:14" s="9" customFormat="1" ht="15" customHeight="1" x14ac:dyDescent="0.25">
      <c r="A16" s="70" t="s">
        <v>74</v>
      </c>
      <c r="B16" s="71"/>
      <c r="C16" s="32">
        <v>18</v>
      </c>
      <c r="D16" s="32">
        <v>17</v>
      </c>
      <c r="E16" s="32">
        <v>24</v>
      </c>
      <c r="F16" s="32">
        <v>11</v>
      </c>
      <c r="G16" s="32">
        <v>0</v>
      </c>
      <c r="H16" s="30">
        <v>10</v>
      </c>
      <c r="I16" s="30">
        <v>9</v>
      </c>
      <c r="J16" s="30">
        <v>9</v>
      </c>
      <c r="K16" s="30">
        <v>4</v>
      </c>
      <c r="L16" s="30">
        <v>2</v>
      </c>
      <c r="M16" s="30">
        <v>1</v>
      </c>
    </row>
    <row r="17" spans="1:14" s="9" customFormat="1" ht="15.75" x14ac:dyDescent="0.25">
      <c r="A17" s="67" t="s">
        <v>73</v>
      </c>
      <c r="B17" s="68"/>
      <c r="C17" s="25">
        <v>1171</v>
      </c>
      <c r="D17" s="25">
        <v>263</v>
      </c>
      <c r="E17" s="25">
        <v>961</v>
      </c>
      <c r="F17" s="25">
        <v>473</v>
      </c>
      <c r="G17" s="25">
        <v>152</v>
      </c>
      <c r="H17" s="25">
        <v>210</v>
      </c>
      <c r="I17" s="25">
        <v>311</v>
      </c>
      <c r="J17" s="25">
        <v>133</v>
      </c>
      <c r="K17" s="25">
        <v>43</v>
      </c>
      <c r="L17" s="6">
        <v>425</v>
      </c>
      <c r="M17" s="6">
        <v>160</v>
      </c>
    </row>
    <row r="18" spans="1:14" s="9" customFormat="1" ht="15.75" x14ac:dyDescent="0.25">
      <c r="A18" s="37" t="s">
        <v>57</v>
      </c>
      <c r="B18" s="44"/>
      <c r="C18" s="6">
        <v>59</v>
      </c>
      <c r="D18" s="6">
        <v>3</v>
      </c>
      <c r="E18" s="6">
        <v>50</v>
      </c>
      <c r="F18" s="6">
        <v>12</v>
      </c>
      <c r="G18" s="6">
        <v>5</v>
      </c>
      <c r="H18" s="6">
        <v>32</v>
      </c>
      <c r="I18" s="6">
        <v>5</v>
      </c>
      <c r="J18" s="6">
        <v>6</v>
      </c>
      <c r="K18" s="6">
        <v>1</v>
      </c>
      <c r="L18" s="4">
        <v>9</v>
      </c>
      <c r="M18" s="4">
        <v>4</v>
      </c>
    </row>
    <row r="19" spans="1:14" s="9" customFormat="1" ht="15.75" x14ac:dyDescent="0.25">
      <c r="A19" s="37" t="s">
        <v>61</v>
      </c>
      <c r="B19" s="38"/>
      <c r="C19" s="24">
        <v>323</v>
      </c>
      <c r="D19" s="24">
        <v>58</v>
      </c>
      <c r="E19" s="24">
        <v>314</v>
      </c>
      <c r="F19" s="24">
        <v>67</v>
      </c>
      <c r="G19" s="24">
        <v>53</v>
      </c>
      <c r="H19" s="24">
        <v>112</v>
      </c>
      <c r="I19" s="24">
        <v>216</v>
      </c>
      <c r="J19" s="24">
        <v>381</v>
      </c>
      <c r="K19" s="24">
        <v>0</v>
      </c>
      <c r="L19" s="24">
        <v>24</v>
      </c>
      <c r="M19" s="24">
        <v>43</v>
      </c>
    </row>
    <row r="20" spans="1:14" s="9" customFormat="1" ht="15.75" x14ac:dyDescent="0.25">
      <c r="A20" s="37" t="s">
        <v>30</v>
      </c>
      <c r="B20" s="69"/>
      <c r="C20" s="34">
        <v>0</v>
      </c>
      <c r="D20" s="34">
        <v>10</v>
      </c>
      <c r="E20" s="34">
        <v>0</v>
      </c>
      <c r="F20" s="34">
        <v>0</v>
      </c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9</v>
      </c>
      <c r="M20" s="34">
        <v>1</v>
      </c>
    </row>
    <row r="21" spans="1:14" s="9" customFormat="1" ht="15.75" x14ac:dyDescent="0.25">
      <c r="A21" s="39" t="s">
        <v>26</v>
      </c>
      <c r="B21" s="43"/>
      <c r="C21" s="36">
        <v>347</v>
      </c>
      <c r="D21" s="36">
        <v>55</v>
      </c>
      <c r="E21" s="36">
        <v>241</v>
      </c>
      <c r="F21" s="36">
        <v>161</v>
      </c>
      <c r="G21" s="36">
        <v>118</v>
      </c>
      <c r="H21" s="36">
        <v>2</v>
      </c>
      <c r="I21" s="36">
        <v>149</v>
      </c>
      <c r="J21" s="36">
        <v>60</v>
      </c>
      <c r="K21" s="36">
        <v>0</v>
      </c>
      <c r="L21" s="36">
        <v>47</v>
      </c>
      <c r="M21" s="36">
        <v>26</v>
      </c>
    </row>
    <row r="22" spans="1:14" s="9" customFormat="1" ht="16.5" x14ac:dyDescent="0.25">
      <c r="A22" s="37" t="s">
        <v>34</v>
      </c>
      <c r="B22" s="44"/>
      <c r="C22" s="4">
        <v>41</v>
      </c>
      <c r="D22" s="4">
        <v>28</v>
      </c>
      <c r="E22" s="4">
        <v>66</v>
      </c>
      <c r="F22" s="4">
        <v>3</v>
      </c>
      <c r="G22" s="4">
        <v>47</v>
      </c>
      <c r="H22" s="4">
        <v>12</v>
      </c>
      <c r="I22" s="4">
        <v>2</v>
      </c>
      <c r="J22" s="4">
        <v>46</v>
      </c>
      <c r="K22" s="4">
        <v>0</v>
      </c>
      <c r="L22" s="26">
        <v>6</v>
      </c>
      <c r="M22" s="26">
        <v>1</v>
      </c>
    </row>
    <row r="23" spans="1:14" s="9" customFormat="1" ht="29.25" customHeight="1" x14ac:dyDescent="0.25">
      <c r="A23" s="37" t="s">
        <v>21</v>
      </c>
      <c r="B23" s="44"/>
      <c r="C23" s="6">
        <v>10</v>
      </c>
      <c r="D23" s="6">
        <v>0</v>
      </c>
      <c r="E23" s="6">
        <v>4</v>
      </c>
      <c r="F23" s="6">
        <v>6</v>
      </c>
      <c r="G23" s="6">
        <v>0</v>
      </c>
      <c r="H23" s="6">
        <v>0</v>
      </c>
      <c r="I23" s="6">
        <v>2</v>
      </c>
      <c r="J23" s="6">
        <v>5</v>
      </c>
      <c r="K23" s="6">
        <v>0</v>
      </c>
      <c r="L23" s="6">
        <v>2</v>
      </c>
      <c r="M23" s="6">
        <v>1</v>
      </c>
    </row>
    <row r="24" spans="1:14" s="9" customFormat="1" ht="16.5" customHeight="1" x14ac:dyDescent="0.25">
      <c r="A24" s="37" t="s">
        <v>32</v>
      </c>
      <c r="B24" s="64"/>
      <c r="C24" s="6">
        <v>208</v>
      </c>
      <c r="D24" s="8">
        <v>5</v>
      </c>
      <c r="E24" s="8">
        <v>134</v>
      </c>
      <c r="F24" s="8">
        <v>79</v>
      </c>
      <c r="G24" s="6">
        <v>34</v>
      </c>
      <c r="H24" s="6">
        <v>21</v>
      </c>
      <c r="I24" s="6">
        <v>128</v>
      </c>
      <c r="J24" s="6">
        <v>0</v>
      </c>
      <c r="K24" s="6">
        <v>0</v>
      </c>
      <c r="L24" s="4">
        <v>24</v>
      </c>
      <c r="M24" s="4">
        <v>6</v>
      </c>
    </row>
    <row r="25" spans="1:14" s="9" customFormat="1" ht="15.75" x14ac:dyDescent="0.25">
      <c r="A25" s="37" t="s">
        <v>39</v>
      </c>
      <c r="B25" s="44"/>
      <c r="C25" s="6">
        <v>41</v>
      </c>
      <c r="D25" s="8">
        <v>27</v>
      </c>
      <c r="E25" s="8">
        <v>21</v>
      </c>
      <c r="F25" s="8">
        <v>47</v>
      </c>
      <c r="G25" s="6">
        <v>17</v>
      </c>
      <c r="H25" s="6">
        <v>6</v>
      </c>
      <c r="I25" s="6">
        <v>23</v>
      </c>
      <c r="J25" s="6">
        <v>1</v>
      </c>
      <c r="K25" s="6">
        <v>0</v>
      </c>
      <c r="L25" s="6">
        <v>8</v>
      </c>
      <c r="M25" s="6">
        <v>13</v>
      </c>
      <c r="N25" s="14"/>
    </row>
    <row r="26" spans="1:14" s="9" customFormat="1" ht="15.75" x14ac:dyDescent="0.25">
      <c r="A26" s="37" t="s">
        <v>48</v>
      </c>
      <c r="B26" s="44"/>
      <c r="C26" s="6">
        <v>195</v>
      </c>
      <c r="D26" s="6">
        <v>48</v>
      </c>
      <c r="E26" s="6">
        <v>191</v>
      </c>
      <c r="F26" s="6">
        <v>52</v>
      </c>
      <c r="G26" s="6">
        <v>43</v>
      </c>
      <c r="H26" s="6">
        <v>22</v>
      </c>
      <c r="I26" s="6">
        <v>82</v>
      </c>
      <c r="J26" s="27" t="s">
        <v>84</v>
      </c>
      <c r="K26" s="6">
        <v>1</v>
      </c>
      <c r="L26" s="6">
        <v>37</v>
      </c>
      <c r="M26" s="6">
        <v>42</v>
      </c>
    </row>
    <row r="27" spans="1:14" s="9" customFormat="1" ht="15.75" x14ac:dyDescent="0.25">
      <c r="A27" s="41" t="s">
        <v>59</v>
      </c>
      <c r="B27" s="72"/>
      <c r="C27" s="6">
        <v>243</v>
      </c>
      <c r="D27" s="6">
        <v>31</v>
      </c>
      <c r="E27" s="6">
        <v>198</v>
      </c>
      <c r="F27" s="6">
        <v>76</v>
      </c>
      <c r="G27" s="6">
        <v>102</v>
      </c>
      <c r="H27" s="6">
        <v>10</v>
      </c>
      <c r="I27" s="6">
        <v>96</v>
      </c>
      <c r="J27" s="6">
        <v>0</v>
      </c>
      <c r="K27" s="6">
        <v>0</v>
      </c>
      <c r="L27" s="6">
        <v>22</v>
      </c>
      <c r="M27" s="6">
        <v>44</v>
      </c>
    </row>
    <row r="28" spans="1:14" s="9" customFormat="1" ht="15" customHeight="1" x14ac:dyDescent="0.25">
      <c r="A28" s="37" t="s">
        <v>66</v>
      </c>
      <c r="B28" s="44"/>
      <c r="C28" s="6">
        <v>1292</v>
      </c>
      <c r="D28" s="6">
        <v>1591</v>
      </c>
      <c r="E28" s="6">
        <v>1658</v>
      </c>
      <c r="F28" s="6">
        <v>1225</v>
      </c>
      <c r="G28" s="6">
        <v>483</v>
      </c>
      <c r="H28" s="6">
        <v>296</v>
      </c>
      <c r="I28" s="6">
        <v>1173</v>
      </c>
      <c r="J28" s="6">
        <v>54</v>
      </c>
      <c r="K28" s="6">
        <v>0</v>
      </c>
      <c r="L28" s="6">
        <v>663</v>
      </c>
      <c r="M28" s="6">
        <v>214</v>
      </c>
    </row>
    <row r="29" spans="1:14" s="9" customFormat="1" ht="15" customHeight="1" x14ac:dyDescent="0.25">
      <c r="A29" s="39" t="s">
        <v>23</v>
      </c>
      <c r="B29" s="73"/>
      <c r="C29" s="6">
        <v>1551</v>
      </c>
      <c r="D29" s="6">
        <v>390</v>
      </c>
      <c r="E29" s="6">
        <v>1348</v>
      </c>
      <c r="F29" s="6">
        <v>593</v>
      </c>
      <c r="G29" s="6">
        <v>559</v>
      </c>
      <c r="H29" s="6">
        <v>198</v>
      </c>
      <c r="I29" s="6">
        <v>609</v>
      </c>
      <c r="J29" s="6">
        <v>322</v>
      </c>
      <c r="K29" s="6">
        <v>5</v>
      </c>
      <c r="L29" s="6">
        <v>180</v>
      </c>
      <c r="M29" s="6">
        <v>68</v>
      </c>
      <c r="N29" s="12"/>
    </row>
    <row r="30" spans="1:14" s="9" customFormat="1" ht="30.75" customHeight="1" x14ac:dyDescent="0.25">
      <c r="A30" s="37" t="s">
        <v>75</v>
      </c>
      <c r="B30" s="44"/>
      <c r="C30" s="6">
        <v>474</v>
      </c>
      <c r="D30" s="6">
        <v>187</v>
      </c>
      <c r="E30" s="6">
        <v>339</v>
      </c>
      <c r="F30" s="6">
        <v>322</v>
      </c>
      <c r="G30" s="6">
        <v>112</v>
      </c>
      <c r="H30" s="6">
        <v>108</v>
      </c>
      <c r="I30" s="6">
        <v>114</v>
      </c>
      <c r="J30" s="6">
        <v>193</v>
      </c>
      <c r="K30" s="6">
        <v>0</v>
      </c>
      <c r="L30" s="6">
        <v>86</v>
      </c>
      <c r="M30" s="6">
        <v>48</v>
      </c>
    </row>
    <row r="31" spans="1:14" s="9" customFormat="1" ht="15" customHeight="1" x14ac:dyDescent="0.25">
      <c r="A31" s="37" t="s">
        <v>19</v>
      </c>
      <c r="B31" s="44"/>
      <c r="C31" s="6">
        <v>122</v>
      </c>
      <c r="D31" s="6">
        <v>35</v>
      </c>
      <c r="E31" s="6">
        <v>61</v>
      </c>
      <c r="F31" s="6">
        <v>96</v>
      </c>
      <c r="G31" s="6">
        <v>19</v>
      </c>
      <c r="H31" s="6">
        <v>29</v>
      </c>
      <c r="I31" s="6">
        <v>33</v>
      </c>
      <c r="J31" s="6">
        <v>10</v>
      </c>
      <c r="K31" s="6">
        <v>0</v>
      </c>
      <c r="L31" s="6">
        <v>42</v>
      </c>
      <c r="M31" s="6">
        <v>24</v>
      </c>
    </row>
    <row r="32" spans="1:14" s="9" customFormat="1" ht="15.75" x14ac:dyDescent="0.25">
      <c r="A32" s="37" t="s">
        <v>72</v>
      </c>
      <c r="B32" s="38"/>
      <c r="C32" s="30">
        <v>614</v>
      </c>
      <c r="D32" s="30">
        <v>141</v>
      </c>
      <c r="E32" s="30">
        <v>709</v>
      </c>
      <c r="F32" s="30">
        <v>46</v>
      </c>
      <c r="G32" s="30">
        <v>229</v>
      </c>
      <c r="H32" s="30">
        <v>0</v>
      </c>
      <c r="I32" s="30">
        <v>335</v>
      </c>
      <c r="J32" s="30">
        <v>40</v>
      </c>
      <c r="K32" s="30">
        <v>0</v>
      </c>
      <c r="L32" s="30">
        <v>79</v>
      </c>
      <c r="M32" s="30">
        <v>75</v>
      </c>
    </row>
    <row r="33" spans="1:14" s="9" customFormat="1" ht="15.75" x14ac:dyDescent="0.25">
      <c r="A33" s="37" t="s">
        <v>53</v>
      </c>
      <c r="B33" s="38"/>
      <c r="C33" s="6">
        <v>167</v>
      </c>
      <c r="D33" s="6">
        <v>41</v>
      </c>
      <c r="E33" s="6">
        <v>126</v>
      </c>
      <c r="F33" s="6">
        <v>82</v>
      </c>
      <c r="G33" s="6">
        <v>19</v>
      </c>
      <c r="H33" s="6">
        <v>14</v>
      </c>
      <c r="I33" s="6">
        <v>89</v>
      </c>
      <c r="J33" s="6">
        <v>1</v>
      </c>
      <c r="K33" s="6">
        <v>0</v>
      </c>
      <c r="L33" s="6">
        <v>49</v>
      </c>
      <c r="M33" s="6">
        <v>36</v>
      </c>
    </row>
    <row r="34" spans="1:14" s="9" customFormat="1" ht="17.25" customHeight="1" x14ac:dyDescent="0.25">
      <c r="A34" s="37" t="s">
        <v>51</v>
      </c>
      <c r="B34" s="44"/>
      <c r="C34" s="4">
        <v>21</v>
      </c>
      <c r="D34" s="4">
        <v>10</v>
      </c>
      <c r="E34" s="4">
        <v>11</v>
      </c>
      <c r="F34" s="4">
        <v>20</v>
      </c>
      <c r="G34" s="4">
        <v>6</v>
      </c>
      <c r="H34" s="4">
        <v>0</v>
      </c>
      <c r="I34" s="4">
        <v>9</v>
      </c>
      <c r="J34" s="4">
        <v>22</v>
      </c>
      <c r="K34" s="4">
        <v>0</v>
      </c>
      <c r="L34" s="6">
        <v>4</v>
      </c>
      <c r="M34" s="6">
        <v>5</v>
      </c>
    </row>
    <row r="35" spans="1:14" s="9" customFormat="1" ht="16.5" customHeight="1" x14ac:dyDescent="0.25">
      <c r="A35" s="37" t="s">
        <v>33</v>
      </c>
      <c r="B35" s="44"/>
      <c r="C35" s="6">
        <v>50</v>
      </c>
      <c r="D35" s="6">
        <v>65</v>
      </c>
      <c r="E35" s="6">
        <v>68</v>
      </c>
      <c r="F35" s="6">
        <v>47</v>
      </c>
      <c r="G35" s="6">
        <v>20</v>
      </c>
      <c r="H35" s="6">
        <v>26</v>
      </c>
      <c r="I35" s="6">
        <v>28</v>
      </c>
      <c r="J35" s="6">
        <v>0</v>
      </c>
      <c r="K35" s="6">
        <v>1</v>
      </c>
      <c r="L35" s="6">
        <v>26</v>
      </c>
      <c r="M35" s="6">
        <v>15</v>
      </c>
    </row>
    <row r="36" spans="1:14" s="9" customFormat="1" ht="15.75" x14ac:dyDescent="0.25">
      <c r="A36" s="37" t="s">
        <v>43</v>
      </c>
      <c r="B36" s="44"/>
      <c r="C36" s="28">
        <v>56</v>
      </c>
      <c r="D36" s="28">
        <v>13</v>
      </c>
      <c r="E36" s="28">
        <v>39</v>
      </c>
      <c r="F36" s="28">
        <v>30</v>
      </c>
      <c r="G36" s="28">
        <v>5</v>
      </c>
      <c r="H36" s="28">
        <v>10</v>
      </c>
      <c r="I36" s="28">
        <v>20</v>
      </c>
      <c r="J36" s="28">
        <v>2</v>
      </c>
      <c r="K36" s="28">
        <v>0</v>
      </c>
      <c r="L36" s="4">
        <v>18</v>
      </c>
      <c r="M36" s="4">
        <v>14</v>
      </c>
    </row>
    <row r="37" spans="1:14" s="9" customFormat="1" ht="16.5" customHeight="1" x14ac:dyDescent="0.25">
      <c r="A37" s="39" t="s">
        <v>29</v>
      </c>
      <c r="B37" s="43"/>
      <c r="C37" s="6">
        <v>624</v>
      </c>
      <c r="D37" s="6">
        <v>201</v>
      </c>
      <c r="E37" s="11">
        <v>542</v>
      </c>
      <c r="F37" s="11">
        <v>283</v>
      </c>
      <c r="G37" s="6">
        <v>131</v>
      </c>
      <c r="H37" s="6">
        <v>0</v>
      </c>
      <c r="I37" s="6">
        <v>302</v>
      </c>
      <c r="J37" s="6">
        <v>93</v>
      </c>
      <c r="K37" s="6">
        <v>9</v>
      </c>
      <c r="L37" s="6">
        <v>0</v>
      </c>
      <c r="M37" s="6">
        <v>165</v>
      </c>
      <c r="N37" s="6"/>
    </row>
    <row r="38" spans="1:14" s="9" customFormat="1" ht="15.75" x14ac:dyDescent="0.25">
      <c r="A38" s="37" t="s">
        <v>24</v>
      </c>
      <c r="B38" s="64"/>
      <c r="C38" s="27" t="s">
        <v>76</v>
      </c>
      <c r="D38" s="27" t="s">
        <v>77</v>
      </c>
      <c r="E38" s="27" t="s">
        <v>78</v>
      </c>
      <c r="F38" s="27" t="s">
        <v>79</v>
      </c>
      <c r="G38" s="27" t="s">
        <v>80</v>
      </c>
      <c r="H38" s="27" t="s">
        <v>77</v>
      </c>
      <c r="I38" s="27" t="s">
        <v>81</v>
      </c>
      <c r="J38" s="27" t="s">
        <v>82</v>
      </c>
      <c r="K38" s="27" t="s">
        <v>83</v>
      </c>
      <c r="L38" s="10">
        <v>82</v>
      </c>
      <c r="M38" s="10">
        <v>17</v>
      </c>
    </row>
    <row r="39" spans="1:14" s="9" customFormat="1" ht="15.75" x14ac:dyDescent="0.25">
      <c r="A39" s="37" t="s">
        <v>58</v>
      </c>
      <c r="B39" s="44"/>
      <c r="C39" s="10">
        <v>421</v>
      </c>
      <c r="D39" s="10">
        <v>54</v>
      </c>
      <c r="E39" s="10">
        <v>277</v>
      </c>
      <c r="F39" s="10">
        <v>198</v>
      </c>
      <c r="G39" s="10">
        <v>208</v>
      </c>
      <c r="H39" s="10">
        <v>0</v>
      </c>
      <c r="I39" s="10">
        <v>137</v>
      </c>
      <c r="J39" s="10">
        <v>50</v>
      </c>
      <c r="K39" s="10">
        <v>0</v>
      </c>
      <c r="L39" s="10">
        <v>61</v>
      </c>
      <c r="M39" s="10">
        <v>19</v>
      </c>
    </row>
    <row r="40" spans="1:14" s="9" customFormat="1" ht="15.75" x14ac:dyDescent="0.25">
      <c r="A40" s="37" t="s">
        <v>69</v>
      </c>
      <c r="B40" s="38"/>
      <c r="C40" s="6">
        <v>3</v>
      </c>
      <c r="D40" s="6">
        <v>0</v>
      </c>
      <c r="E40" s="6">
        <v>0</v>
      </c>
      <c r="F40" s="6">
        <v>3</v>
      </c>
      <c r="G40" s="6">
        <v>0</v>
      </c>
      <c r="H40" s="6">
        <v>0</v>
      </c>
      <c r="I40" s="6">
        <v>0</v>
      </c>
      <c r="J40" s="6">
        <v>3</v>
      </c>
      <c r="K40" s="6">
        <v>0</v>
      </c>
      <c r="L40" s="31">
        <v>0</v>
      </c>
      <c r="M40" s="31">
        <v>3</v>
      </c>
    </row>
    <row r="41" spans="1:14" s="9" customFormat="1" ht="32.25" customHeight="1" x14ac:dyDescent="0.25">
      <c r="A41" s="77" t="s">
        <v>50</v>
      </c>
      <c r="B41" s="78"/>
      <c r="C41" s="31">
        <v>265</v>
      </c>
      <c r="D41" s="31">
        <v>95</v>
      </c>
      <c r="E41" s="31">
        <v>194</v>
      </c>
      <c r="F41" s="31">
        <v>166</v>
      </c>
      <c r="G41" s="31">
        <v>57</v>
      </c>
      <c r="H41" s="31">
        <v>5</v>
      </c>
      <c r="I41" s="31">
        <v>141</v>
      </c>
      <c r="J41" s="31">
        <v>7</v>
      </c>
      <c r="K41" s="31">
        <v>22</v>
      </c>
      <c r="L41" s="31">
        <v>76</v>
      </c>
      <c r="M41" s="31">
        <v>52</v>
      </c>
    </row>
    <row r="42" spans="1:14" s="9" customFormat="1" ht="15.75" x14ac:dyDescent="0.25">
      <c r="A42" s="37" t="s">
        <v>52</v>
      </c>
      <c r="B42" s="64"/>
      <c r="C42" s="27" t="s">
        <v>86</v>
      </c>
      <c r="D42" s="27" t="s">
        <v>87</v>
      </c>
      <c r="E42" s="27" t="s">
        <v>88</v>
      </c>
      <c r="F42" s="27" t="s">
        <v>89</v>
      </c>
      <c r="G42" s="27" t="s">
        <v>90</v>
      </c>
      <c r="H42" s="27" t="s">
        <v>91</v>
      </c>
      <c r="I42" s="27" t="s">
        <v>92</v>
      </c>
      <c r="J42" s="27" t="s">
        <v>84</v>
      </c>
      <c r="K42" s="27" t="s">
        <v>95</v>
      </c>
      <c r="L42" s="27" t="s">
        <v>93</v>
      </c>
      <c r="M42" s="27" t="s">
        <v>94</v>
      </c>
    </row>
    <row r="43" spans="1:14" s="9" customFormat="1" ht="17.25" customHeight="1" x14ac:dyDescent="0.25">
      <c r="A43" s="39" t="s">
        <v>25</v>
      </c>
      <c r="B43" s="73"/>
      <c r="C43" s="6">
        <v>498</v>
      </c>
      <c r="D43" s="6">
        <v>156</v>
      </c>
      <c r="E43" s="6">
        <v>443</v>
      </c>
      <c r="F43" s="6">
        <v>211</v>
      </c>
      <c r="G43" s="6">
        <v>32</v>
      </c>
      <c r="H43" s="6">
        <v>71</v>
      </c>
      <c r="I43" s="6">
        <v>224</v>
      </c>
      <c r="J43" s="6">
        <v>140</v>
      </c>
      <c r="K43" s="6">
        <v>16</v>
      </c>
      <c r="L43" s="6">
        <v>180</v>
      </c>
      <c r="M43" s="6">
        <v>65</v>
      </c>
    </row>
    <row r="44" spans="1:14" s="9" customFormat="1" ht="15.75" customHeight="1" x14ac:dyDescent="0.25">
      <c r="A44" s="37" t="s">
        <v>41</v>
      </c>
      <c r="B44" s="44"/>
      <c r="C44" s="6">
        <v>192</v>
      </c>
      <c r="D44" s="6">
        <v>137</v>
      </c>
      <c r="E44" s="6">
        <v>210</v>
      </c>
      <c r="F44" s="6">
        <v>119</v>
      </c>
      <c r="G44" s="6">
        <v>16</v>
      </c>
      <c r="H44" s="6">
        <v>10</v>
      </c>
      <c r="I44" s="6">
        <v>94</v>
      </c>
      <c r="J44" s="6">
        <v>47</v>
      </c>
      <c r="K44" s="6">
        <v>0</v>
      </c>
      <c r="L44" s="6">
        <v>77</v>
      </c>
      <c r="M44" s="6">
        <v>60</v>
      </c>
    </row>
    <row r="45" spans="1:14" s="9" customFormat="1" ht="15.75" x14ac:dyDescent="0.25">
      <c r="A45" s="37" t="s">
        <v>35</v>
      </c>
      <c r="B45" s="74"/>
      <c r="C45" s="10">
        <v>43</v>
      </c>
      <c r="D45" s="10">
        <v>16</v>
      </c>
      <c r="E45" s="10">
        <v>30</v>
      </c>
      <c r="F45" s="10">
        <v>29</v>
      </c>
      <c r="G45" s="10">
        <v>1</v>
      </c>
      <c r="H45" s="10">
        <v>4</v>
      </c>
      <c r="I45" s="10">
        <v>18</v>
      </c>
      <c r="J45" s="10">
        <v>11</v>
      </c>
      <c r="K45" s="10">
        <v>4</v>
      </c>
      <c r="L45" s="6">
        <v>12</v>
      </c>
      <c r="M45" s="6">
        <v>9</v>
      </c>
    </row>
    <row r="46" spans="1:14" s="9" customFormat="1" ht="15.75" x14ac:dyDescent="0.25">
      <c r="A46" s="75" t="s">
        <v>45</v>
      </c>
      <c r="B46" s="76"/>
      <c r="C46" s="6">
        <v>89</v>
      </c>
      <c r="D46" s="6">
        <v>114</v>
      </c>
      <c r="E46" s="6">
        <v>136</v>
      </c>
      <c r="F46" s="6">
        <v>67</v>
      </c>
      <c r="G46" s="6">
        <v>15</v>
      </c>
      <c r="H46" s="6">
        <v>2</v>
      </c>
      <c r="I46" s="6">
        <v>56</v>
      </c>
      <c r="J46" s="6">
        <v>51</v>
      </c>
      <c r="K46" s="6">
        <v>0</v>
      </c>
      <c r="L46" s="6">
        <v>42</v>
      </c>
      <c r="M46" s="6">
        <v>37</v>
      </c>
    </row>
    <row r="47" spans="1:14" s="9" customFormat="1" ht="15.75" x14ac:dyDescent="0.25">
      <c r="A47" s="37" t="s">
        <v>20</v>
      </c>
      <c r="B47" s="64"/>
      <c r="C47" s="6">
        <v>163</v>
      </c>
      <c r="D47" s="6">
        <v>44</v>
      </c>
      <c r="E47" s="6">
        <v>151</v>
      </c>
      <c r="F47" s="6">
        <v>56</v>
      </c>
      <c r="G47" s="6">
        <v>33</v>
      </c>
      <c r="H47" s="6">
        <v>6</v>
      </c>
      <c r="I47" s="6">
        <v>56</v>
      </c>
      <c r="J47" s="6">
        <v>34</v>
      </c>
      <c r="K47" s="6">
        <v>3</v>
      </c>
      <c r="L47" s="6">
        <v>56</v>
      </c>
      <c r="M47" s="6">
        <v>19</v>
      </c>
    </row>
    <row r="48" spans="1:14" s="9" customFormat="1" ht="15.75" x14ac:dyDescent="0.25">
      <c r="A48" s="37" t="s">
        <v>65</v>
      </c>
      <c r="B48" s="44"/>
      <c r="C48" s="6">
        <v>202</v>
      </c>
      <c r="D48" s="6">
        <v>231</v>
      </c>
      <c r="E48" s="6">
        <v>273</v>
      </c>
      <c r="F48" s="6">
        <v>160</v>
      </c>
      <c r="G48" s="6">
        <v>41</v>
      </c>
      <c r="H48" s="6">
        <v>34</v>
      </c>
      <c r="I48" s="6">
        <v>93</v>
      </c>
      <c r="J48" s="6">
        <v>163</v>
      </c>
      <c r="K48" s="29">
        <v>3</v>
      </c>
      <c r="L48" s="6">
        <v>32</v>
      </c>
      <c r="M48" s="6">
        <v>67</v>
      </c>
    </row>
    <row r="49" spans="1:13" s="9" customFormat="1" ht="15.75" customHeight="1" x14ac:dyDescent="0.25">
      <c r="A49" s="37" t="s">
        <v>42</v>
      </c>
      <c r="B49" s="64"/>
      <c r="C49" s="6">
        <f>120+63+194+74+63+177</f>
        <v>691</v>
      </c>
      <c r="D49" s="6">
        <f>15+5+22+95+51+187</f>
        <v>375</v>
      </c>
      <c r="E49" s="6">
        <f>82+29+193+78+62+256</f>
        <v>700</v>
      </c>
      <c r="F49" s="6">
        <f>53+39+23+91+52+108</f>
        <v>366</v>
      </c>
      <c r="G49" s="6">
        <f>40+10+28+15+4+18</f>
        <v>115</v>
      </c>
      <c r="H49" s="6">
        <f>39+41+35+79+92+35</f>
        <v>321</v>
      </c>
      <c r="I49" s="6">
        <f>39+4+105+30+2+127</f>
        <v>307</v>
      </c>
      <c r="J49" s="6">
        <f>0+2+16+32</f>
        <v>50</v>
      </c>
      <c r="K49" s="6">
        <f>0</f>
        <v>0</v>
      </c>
      <c r="L49" s="6">
        <f>11+10+14+20+9+112</f>
        <v>176</v>
      </c>
      <c r="M49" s="6">
        <f>6+3+32+9+7+40</f>
        <v>97</v>
      </c>
    </row>
    <row r="50" spans="1:13" s="9" customFormat="1" ht="15.75" x14ac:dyDescent="0.25">
      <c r="A50" s="37" t="s">
        <v>49</v>
      </c>
      <c r="B50" s="38"/>
      <c r="C50" s="6">
        <v>4048</v>
      </c>
      <c r="D50" s="6">
        <v>94</v>
      </c>
      <c r="E50" s="6">
        <v>3743</v>
      </c>
      <c r="F50" s="6">
        <v>399</v>
      </c>
      <c r="G50" s="6">
        <v>1938</v>
      </c>
      <c r="H50" s="6">
        <v>639</v>
      </c>
      <c r="I50" s="6">
        <v>569</v>
      </c>
      <c r="J50" s="6">
        <v>322</v>
      </c>
      <c r="K50" s="6">
        <v>0</v>
      </c>
      <c r="L50" s="6">
        <v>458</v>
      </c>
      <c r="M50" s="6">
        <v>216</v>
      </c>
    </row>
    <row r="51" spans="1:13" s="9" customFormat="1" ht="15.75" x14ac:dyDescent="0.25">
      <c r="A51" s="37" t="s">
        <v>67</v>
      </c>
      <c r="B51" s="38"/>
      <c r="C51" s="6">
        <v>13</v>
      </c>
      <c r="D51" s="6">
        <v>23</v>
      </c>
      <c r="E51" s="6">
        <v>32</v>
      </c>
      <c r="F51" s="6">
        <v>4</v>
      </c>
      <c r="G51" s="6">
        <v>3</v>
      </c>
      <c r="H51" s="6">
        <v>11</v>
      </c>
      <c r="I51" s="6">
        <v>5</v>
      </c>
      <c r="J51" s="6">
        <v>6</v>
      </c>
      <c r="K51" s="6">
        <v>0</v>
      </c>
      <c r="L51" s="6">
        <v>1</v>
      </c>
      <c r="M51" s="6">
        <v>10</v>
      </c>
    </row>
    <row r="52" spans="1:13" s="9" customFormat="1" ht="15" customHeight="1" x14ac:dyDescent="0.25">
      <c r="A52" s="39" t="s">
        <v>22</v>
      </c>
      <c r="B52" s="40"/>
      <c r="C52" s="4">
        <v>332</v>
      </c>
      <c r="D52" s="4">
        <v>33</v>
      </c>
      <c r="E52" s="4">
        <v>302</v>
      </c>
      <c r="F52" s="4">
        <v>63</v>
      </c>
      <c r="G52" s="4">
        <v>78</v>
      </c>
      <c r="H52" s="4">
        <v>13</v>
      </c>
      <c r="I52" s="4">
        <v>185</v>
      </c>
      <c r="J52" s="4">
        <v>30</v>
      </c>
      <c r="K52" s="4">
        <v>0</v>
      </c>
      <c r="L52" s="6">
        <v>46</v>
      </c>
      <c r="M52" s="6">
        <v>12</v>
      </c>
    </row>
    <row r="53" spans="1:13" s="9" customFormat="1" ht="15.75" x14ac:dyDescent="0.25">
      <c r="A53" s="37" t="s">
        <v>54</v>
      </c>
      <c r="B53" s="38"/>
      <c r="C53" s="6">
        <v>640</v>
      </c>
      <c r="D53" s="6">
        <v>101</v>
      </c>
      <c r="E53" s="6">
        <v>600</v>
      </c>
      <c r="F53" s="6">
        <v>141</v>
      </c>
      <c r="G53" s="6">
        <v>280</v>
      </c>
      <c r="H53" s="6">
        <v>117</v>
      </c>
      <c r="I53" s="6">
        <v>320</v>
      </c>
      <c r="J53" s="6">
        <v>0</v>
      </c>
      <c r="K53" s="6">
        <v>1</v>
      </c>
      <c r="L53" s="6">
        <v>55</v>
      </c>
      <c r="M53" s="6">
        <v>30</v>
      </c>
    </row>
    <row r="54" spans="1:13" s="9" customFormat="1" ht="15.75" x14ac:dyDescent="0.25">
      <c r="A54" s="37" t="s">
        <v>56</v>
      </c>
      <c r="B54" s="38"/>
      <c r="C54" s="6">
        <v>161</v>
      </c>
      <c r="D54" s="6">
        <v>25</v>
      </c>
      <c r="E54" s="6">
        <v>108</v>
      </c>
      <c r="F54" s="6">
        <v>78</v>
      </c>
      <c r="G54" s="6">
        <v>64</v>
      </c>
      <c r="H54" s="6">
        <v>0</v>
      </c>
      <c r="I54" s="6">
        <v>3</v>
      </c>
      <c r="J54" s="6">
        <v>73</v>
      </c>
      <c r="K54" s="6">
        <v>0</v>
      </c>
      <c r="L54" s="6">
        <v>12</v>
      </c>
      <c r="M54" s="6">
        <v>34</v>
      </c>
    </row>
    <row r="55" spans="1:13" s="9" customFormat="1" ht="15.75" x14ac:dyDescent="0.25">
      <c r="A55" s="37" t="s">
        <v>63</v>
      </c>
      <c r="B55" s="44"/>
      <c r="C55" s="6">
        <v>304</v>
      </c>
      <c r="D55" s="6">
        <v>176</v>
      </c>
      <c r="E55" s="6">
        <v>364</v>
      </c>
      <c r="F55" s="6">
        <v>116</v>
      </c>
      <c r="G55" s="6">
        <v>32</v>
      </c>
      <c r="H55" s="6">
        <v>62</v>
      </c>
      <c r="I55" s="6">
        <v>172</v>
      </c>
      <c r="J55" s="6">
        <v>14</v>
      </c>
      <c r="K55" s="6">
        <v>43</v>
      </c>
      <c r="L55" s="6">
        <v>117</v>
      </c>
      <c r="M55" s="6">
        <v>40</v>
      </c>
    </row>
    <row r="56" spans="1:13" s="9" customFormat="1" ht="14.25" customHeight="1" x14ac:dyDescent="0.25">
      <c r="A56" s="39" t="s">
        <v>47</v>
      </c>
      <c r="B56" s="43"/>
      <c r="C56" s="8">
        <v>129</v>
      </c>
      <c r="D56" s="8">
        <v>50</v>
      </c>
      <c r="E56" s="8">
        <v>109</v>
      </c>
      <c r="F56" s="8">
        <v>70</v>
      </c>
      <c r="G56" s="8">
        <v>41</v>
      </c>
      <c r="H56" s="8">
        <v>1</v>
      </c>
      <c r="I56" s="8">
        <v>98</v>
      </c>
      <c r="J56" s="8">
        <v>0</v>
      </c>
      <c r="K56" s="8">
        <v>0</v>
      </c>
      <c r="L56" s="8">
        <v>19</v>
      </c>
      <c r="M56" s="8">
        <v>20</v>
      </c>
    </row>
    <row r="57" spans="1:13" s="9" customFormat="1" ht="15.75" x14ac:dyDescent="0.25">
      <c r="A57" s="41" t="s">
        <v>46</v>
      </c>
      <c r="B57" s="42"/>
      <c r="C57" s="6">
        <v>173</v>
      </c>
      <c r="D57" s="6">
        <v>28</v>
      </c>
      <c r="E57" s="6">
        <v>175</v>
      </c>
      <c r="F57" s="6">
        <v>26</v>
      </c>
      <c r="G57" s="6">
        <v>57</v>
      </c>
      <c r="H57" s="6">
        <v>7</v>
      </c>
      <c r="I57" s="6">
        <v>103</v>
      </c>
      <c r="J57" s="6">
        <v>5</v>
      </c>
      <c r="K57" s="6">
        <v>0</v>
      </c>
      <c r="L57" s="6">
        <v>26</v>
      </c>
      <c r="M57" s="6">
        <v>3</v>
      </c>
    </row>
    <row r="58" spans="1:13" s="9" customFormat="1" ht="15.75" x14ac:dyDescent="0.25">
      <c r="A58" s="37" t="s">
        <v>60</v>
      </c>
      <c r="B58" s="44"/>
      <c r="C58" s="6">
        <v>5</v>
      </c>
      <c r="D58" s="6">
        <v>9</v>
      </c>
      <c r="E58" s="6">
        <v>7</v>
      </c>
      <c r="F58" s="6">
        <v>7</v>
      </c>
      <c r="G58" s="6">
        <v>1</v>
      </c>
      <c r="H58" s="6">
        <v>3</v>
      </c>
      <c r="I58" s="6">
        <v>3</v>
      </c>
      <c r="J58" s="6">
        <v>2</v>
      </c>
      <c r="K58" s="29">
        <v>0</v>
      </c>
      <c r="L58" s="6">
        <v>1</v>
      </c>
      <c r="M58" s="6">
        <v>4</v>
      </c>
    </row>
    <row r="59" spans="1:13" s="9" customFormat="1" ht="15.75" x14ac:dyDescent="0.25">
      <c r="A59" s="37" t="s">
        <v>40</v>
      </c>
      <c r="B59" s="44"/>
      <c r="C59" s="6">
        <v>178</v>
      </c>
      <c r="D59" s="6">
        <v>39</v>
      </c>
      <c r="E59" s="6">
        <v>128</v>
      </c>
      <c r="F59" s="6">
        <v>89</v>
      </c>
      <c r="G59" s="6">
        <v>43</v>
      </c>
      <c r="H59" s="6">
        <v>17</v>
      </c>
      <c r="I59" s="6">
        <v>74</v>
      </c>
      <c r="J59" s="27" t="s">
        <v>85</v>
      </c>
      <c r="K59" s="6">
        <v>0</v>
      </c>
      <c r="L59" s="6">
        <v>38</v>
      </c>
      <c r="M59" s="6">
        <v>15</v>
      </c>
    </row>
    <row r="60" spans="1:13" s="9" customFormat="1" ht="15.75" x14ac:dyDescent="0.25">
      <c r="A60" s="37" t="s">
        <v>71</v>
      </c>
      <c r="B60" s="44"/>
      <c r="C60" s="6">
        <v>376</v>
      </c>
      <c r="D60" s="6">
        <v>57</v>
      </c>
      <c r="E60" s="6">
        <v>294</v>
      </c>
      <c r="F60" s="6">
        <v>139</v>
      </c>
      <c r="G60" s="6">
        <v>222</v>
      </c>
      <c r="H60" s="6">
        <v>10</v>
      </c>
      <c r="I60" s="6">
        <v>120</v>
      </c>
      <c r="J60" s="6">
        <v>43</v>
      </c>
      <c r="K60" s="6">
        <v>0</v>
      </c>
      <c r="L60" s="6">
        <v>20</v>
      </c>
      <c r="M60" s="6">
        <v>18</v>
      </c>
    </row>
    <row r="61" spans="1:13" s="9" customFormat="1" ht="15.75" customHeight="1" x14ac:dyDescent="0.25">
      <c r="A61" s="37" t="s">
        <v>27</v>
      </c>
      <c r="B61" s="44"/>
      <c r="C61" s="35">
        <v>0</v>
      </c>
      <c r="D61" s="35">
        <v>35</v>
      </c>
      <c r="E61" s="35">
        <v>35</v>
      </c>
      <c r="F61" s="35">
        <v>0</v>
      </c>
      <c r="G61" s="35">
        <v>0</v>
      </c>
      <c r="H61" s="35">
        <v>0</v>
      </c>
      <c r="I61" s="35">
        <v>0</v>
      </c>
      <c r="J61" s="35">
        <v>30</v>
      </c>
      <c r="K61" s="35">
        <v>0</v>
      </c>
      <c r="L61" s="35">
        <v>3</v>
      </c>
      <c r="M61" s="35">
        <v>2</v>
      </c>
    </row>
    <row r="62" spans="1:13" s="9" customFormat="1" ht="15.75" x14ac:dyDescent="0.25">
      <c r="A62" s="39" t="s">
        <v>44</v>
      </c>
      <c r="B62" s="43"/>
      <c r="C62" s="11">
        <v>638</v>
      </c>
      <c r="D62" s="11">
        <v>126</v>
      </c>
      <c r="E62" s="11">
        <v>462</v>
      </c>
      <c r="F62" s="11">
        <v>278</v>
      </c>
      <c r="G62" s="11">
        <v>185</v>
      </c>
      <c r="H62" s="11">
        <v>138</v>
      </c>
      <c r="I62" s="11">
        <v>200</v>
      </c>
      <c r="J62" s="11">
        <v>56</v>
      </c>
      <c r="K62" s="11">
        <v>9</v>
      </c>
      <c r="L62" s="11">
        <v>158</v>
      </c>
      <c r="M62" s="11">
        <v>89</v>
      </c>
    </row>
    <row r="63" spans="1:13" s="9" customFormat="1" ht="15.75" x14ac:dyDescent="0.25">
      <c r="A63" s="37" t="s">
        <v>68</v>
      </c>
      <c r="B63" s="38"/>
      <c r="C63" s="6">
        <v>102</v>
      </c>
      <c r="D63" s="6">
        <v>56</v>
      </c>
      <c r="E63" s="6">
        <v>81</v>
      </c>
      <c r="F63" s="6">
        <v>77</v>
      </c>
      <c r="G63" s="6">
        <v>14</v>
      </c>
      <c r="H63" s="6">
        <v>4</v>
      </c>
      <c r="I63" s="6">
        <v>57</v>
      </c>
      <c r="J63" s="6">
        <v>51</v>
      </c>
      <c r="K63" s="6">
        <v>0</v>
      </c>
      <c r="L63" s="6">
        <v>16</v>
      </c>
      <c r="M63" s="6">
        <v>12</v>
      </c>
    </row>
    <row r="64" spans="1:13" s="9" customFormat="1" ht="15.75" x14ac:dyDescent="0.25">
      <c r="A64" s="46"/>
      <c r="B64" s="46"/>
      <c r="C64" s="13"/>
      <c r="D64" s="10"/>
      <c r="E64" s="10"/>
      <c r="F64" s="10"/>
      <c r="G64" s="10"/>
      <c r="H64" s="10"/>
      <c r="I64" s="10"/>
      <c r="J64" s="10"/>
      <c r="K64" s="33"/>
      <c r="L64" s="6"/>
      <c r="M64" s="6"/>
    </row>
    <row r="65" spans="1:13" s="9" customFormat="1" ht="17.25" customHeight="1" x14ac:dyDescent="0.25">
      <c r="A65" s="37"/>
      <c r="B65" s="49"/>
      <c r="C65" s="5"/>
      <c r="D65" s="5"/>
      <c r="E65" s="5"/>
      <c r="F65" s="5"/>
      <c r="G65" s="4"/>
      <c r="H65" s="4"/>
      <c r="I65" s="4"/>
      <c r="J65" s="4"/>
      <c r="K65" s="4"/>
      <c r="L65" s="4"/>
      <c r="M65" s="4"/>
    </row>
    <row r="66" spans="1:13" s="9" customFormat="1" ht="16.5" x14ac:dyDescent="0.25">
      <c r="A66" s="47" t="s">
        <v>15</v>
      </c>
      <c r="B66" s="48"/>
      <c r="C66" s="3">
        <f t="shared" ref="C66:M66" si="0">SUM(C4:C65)</f>
        <v>20074</v>
      </c>
      <c r="D66" s="3">
        <f t="shared" si="0"/>
        <v>5931</v>
      </c>
      <c r="E66" s="3">
        <f t="shared" si="0"/>
        <v>18430</v>
      </c>
      <c r="F66" s="3">
        <f t="shared" si="0"/>
        <v>7531</v>
      </c>
      <c r="G66" s="3">
        <f t="shared" si="0"/>
        <v>6818</v>
      </c>
      <c r="H66" s="3">
        <f t="shared" si="0"/>
        <v>3092</v>
      </c>
      <c r="I66" s="3">
        <f t="shared" si="0"/>
        <v>7540</v>
      </c>
      <c r="J66" s="3">
        <f t="shared" si="0"/>
        <v>2861</v>
      </c>
      <c r="K66" s="3">
        <f t="shared" si="0"/>
        <v>169</v>
      </c>
      <c r="L66" s="3">
        <f t="shared" si="0"/>
        <v>3960</v>
      </c>
      <c r="M66" s="3">
        <f t="shared" si="0"/>
        <v>2309</v>
      </c>
    </row>
    <row r="67" spans="1:13" s="9" customFormat="1" ht="15.75" customHeight="1" x14ac:dyDescent="0.25">
      <c r="A67"/>
      <c r="B67"/>
      <c r="C67"/>
      <c r="D67"/>
      <c r="E67"/>
      <c r="F67"/>
      <c r="G67"/>
      <c r="H67"/>
      <c r="I67"/>
      <c r="J67"/>
      <c r="K67"/>
      <c r="L67"/>
      <c r="M67"/>
    </row>
    <row r="68" spans="1:13" s="9" customFormat="1" x14ac:dyDescent="0.25">
      <c r="A68"/>
      <c r="B68"/>
      <c r="C68"/>
      <c r="D68"/>
      <c r="E68"/>
      <c r="F68"/>
      <c r="G68"/>
      <c r="H68"/>
      <c r="I68"/>
      <c r="J68"/>
      <c r="K68"/>
      <c r="L68"/>
      <c r="M68"/>
    </row>
    <row r="69" spans="1:13" s="9" customFormat="1" ht="15.75" customHeight="1" x14ac:dyDescent="0.25">
      <c r="A69" s="45"/>
      <c r="B69" s="4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</row>
    <row r="74" spans="1:13" ht="15.75" customHeight="1" x14ac:dyDescent="0.25"/>
    <row r="76" spans="1:13" ht="31.5" customHeight="1" x14ac:dyDescent="0.25"/>
  </sheetData>
  <autoFilter ref="A1:B66">
    <filterColumn colId="0" showButton="0"/>
    <sortState ref="A4:B61">
      <sortCondition ref="A1:A61"/>
    </sortState>
  </autoFilter>
  <sortState ref="A5:B73">
    <sortCondition ref="A4"/>
  </sortState>
  <mergeCells count="71">
    <mergeCell ref="A44:B44"/>
    <mergeCell ref="A38:B38"/>
    <mergeCell ref="A39:B39"/>
    <mergeCell ref="A40:B40"/>
    <mergeCell ref="A41:B41"/>
    <mergeCell ref="A43:B43"/>
    <mergeCell ref="A50:B50"/>
    <mergeCell ref="A45:B45"/>
    <mergeCell ref="A46:B46"/>
    <mergeCell ref="A47:B47"/>
    <mergeCell ref="A48:B48"/>
    <mergeCell ref="A49:B49"/>
    <mergeCell ref="A37:B37"/>
    <mergeCell ref="A42:B42"/>
    <mergeCell ref="A27:B27"/>
    <mergeCell ref="A29:B29"/>
    <mergeCell ref="A31:B31"/>
    <mergeCell ref="A32:B32"/>
    <mergeCell ref="A30:B30"/>
    <mergeCell ref="A28:B28"/>
    <mergeCell ref="A34:B34"/>
    <mergeCell ref="A35:B35"/>
    <mergeCell ref="A36:B36"/>
    <mergeCell ref="A33:B33"/>
    <mergeCell ref="A18:B18"/>
    <mergeCell ref="A26:B26"/>
    <mergeCell ref="A23:B23"/>
    <mergeCell ref="A17:B17"/>
    <mergeCell ref="A21:B21"/>
    <mergeCell ref="A22:B22"/>
    <mergeCell ref="A24:B24"/>
    <mergeCell ref="A19:B19"/>
    <mergeCell ref="A20:B20"/>
    <mergeCell ref="A25:B25"/>
    <mergeCell ref="A16:B16"/>
    <mergeCell ref="A3:B3"/>
    <mergeCell ref="A9:B9"/>
    <mergeCell ref="A15:B15"/>
    <mergeCell ref="A5:B5"/>
    <mergeCell ref="A8:B8"/>
    <mergeCell ref="A13:B13"/>
    <mergeCell ref="A6:B6"/>
    <mergeCell ref="A7:B7"/>
    <mergeCell ref="A4:B4"/>
    <mergeCell ref="A11:B11"/>
    <mergeCell ref="A12:B12"/>
    <mergeCell ref="A10:B10"/>
    <mergeCell ref="A14:B14"/>
    <mergeCell ref="M1:M2"/>
    <mergeCell ref="A1:B2"/>
    <mergeCell ref="C1:D1"/>
    <mergeCell ref="E1:F1"/>
    <mergeCell ref="G1:K1"/>
    <mergeCell ref="L1:L2"/>
    <mergeCell ref="A69:B69"/>
    <mergeCell ref="A64:B64"/>
    <mergeCell ref="A66:B66"/>
    <mergeCell ref="A65:B65"/>
    <mergeCell ref="A51:B51"/>
    <mergeCell ref="A63:B63"/>
    <mergeCell ref="A52:B52"/>
    <mergeCell ref="A57:B57"/>
    <mergeCell ref="A62:B62"/>
    <mergeCell ref="A53:B53"/>
    <mergeCell ref="A54:B54"/>
    <mergeCell ref="A55:B55"/>
    <mergeCell ref="A56:B56"/>
    <mergeCell ref="A58:B58"/>
    <mergeCell ref="A59:B59"/>
    <mergeCell ref="A60:B60"/>
    <mergeCell ref="A61:B61"/>
  </mergeCells>
  <pageMargins left="0.7" right="0.7" top="0.75" bottom="0.75" header="0.3" footer="0.3"/>
  <pageSetup paperSize="0" orientation="portrait" horizontalDpi="203" verticalDpi="203" r:id="rId1"/>
  <ignoredErrors>
    <ignoredError sqref="C38:K38 J26 C42:J42 L42:M42 J5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Елистратова Наталья Михайловна</dc:creator>
  <cp:lastModifiedBy>Елистратова Наталья Михайловна</cp:lastModifiedBy>
  <dcterms:created xsi:type="dcterms:W3CDTF">2021-10-05T10:54:47Z</dcterms:created>
  <dcterms:modified xsi:type="dcterms:W3CDTF">2024-01-12T12:02:31Z</dcterms:modified>
</cp:coreProperties>
</file>