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2"/>
  </bookViews>
  <sheets>
    <sheet name="расчет доли 1 пол. 2007" sheetId="1" r:id="rId1"/>
    <sheet name="Диаграмма 1 пол. 2007 " sheetId="2" r:id="rId2"/>
    <sheet name="Марки сигарет в сегментах" sheetId="3" r:id="rId3"/>
    <sheet name="Доля сегмента" sheetId="4" r:id="rId4"/>
    <sheet name="Суперпремиальный" sheetId="5" r:id="rId5"/>
    <sheet name="Премиальный" sheetId="6" r:id="rId6"/>
    <sheet name="Среднеценовой" sheetId="7" r:id="rId7"/>
    <sheet name="Доступный" sheetId="8" r:id="rId8"/>
    <sheet name="Дешёвый с фильтром" sheetId="9" r:id="rId9"/>
    <sheet name="Сигареты без фильтра, папиросы" sheetId="10" r:id="rId10"/>
    <sheet name="Расчет доли 2006" sheetId="11" r:id="rId11"/>
    <sheet name="Диаграмма 2006" sheetId="12" r:id="rId12"/>
  </sheets>
  <externalReferences>
    <externalReference r:id="rId15"/>
    <externalReference r:id="rId16"/>
  </externalReferences>
  <definedNames>
    <definedName name="_edn1" localSheetId="0">'расчет доли 1 пол. 2007'!#REF!</definedName>
    <definedName name="_ednref1" localSheetId="0">'расчет доли 1 пол. 2007'!$B$2</definedName>
    <definedName name="_xlnm.Print_Titles" localSheetId="2">'Марки сигарет в сегментах'!$1:$1</definedName>
    <definedName name="_xlnm.Print_Titles" localSheetId="0">'расчет доли 1 пол. 2007'!$2:$2</definedName>
    <definedName name="_xlnm.Print_Titles" localSheetId="10">'Расчет доли 2006'!$2:$2</definedName>
  </definedNames>
  <calcPr fullCalcOnLoad="1"/>
</workbook>
</file>

<file path=xl/sharedStrings.xml><?xml version="1.0" encoding="utf-8"?>
<sst xmlns="http://schemas.openxmlformats.org/spreadsheetml/2006/main" count="122" uniqueCount="96">
  <si>
    <t>Информация о производстве и доле хозяйствующих субъектов в ценовых сегментах и на рынке табачных изделий в целом в 2006 году</t>
  </si>
  <si>
    <t>Хозяйсвующие субъекты</t>
  </si>
  <si>
    <t>Доля в сегменте %</t>
  </si>
  <si>
    <t>ДОЛЯ НА РЫНКЕ   %</t>
  </si>
  <si>
    <t>Общий объём производства по сегментам</t>
  </si>
  <si>
    <t>Всего по представленным данным</t>
  </si>
  <si>
    <t>Доля сегмента на рынке</t>
  </si>
  <si>
    <r>
      <t xml:space="preserve">Супер премиальный </t>
    </r>
    <r>
      <rPr>
        <sz val="10"/>
        <rFont val="Arial Narrow"/>
        <family val="2"/>
      </rPr>
      <t>(более 33,20 руб. за пачку сигарет) тыс.шт.</t>
    </r>
  </si>
  <si>
    <r>
      <t xml:space="preserve">Премиальный </t>
    </r>
    <r>
      <rPr>
        <sz val="10"/>
        <rFont val="Arial Narrow"/>
        <family val="2"/>
      </rPr>
      <t>(от 22,64 до 33,20 руб. за пачку сигарет) тыс.шт.</t>
    </r>
  </si>
  <si>
    <r>
      <t xml:space="preserve">Средне ценовой </t>
    </r>
    <r>
      <rPr>
        <sz val="10"/>
        <rFont val="Arial Narrow"/>
        <family val="2"/>
      </rPr>
      <t>(от 18,11 до 22,64 руб. за пачку сигарет) тыс.шт.</t>
    </r>
  </si>
  <si>
    <r>
      <t xml:space="preserve">Доступный </t>
    </r>
    <r>
      <rPr>
        <sz val="10"/>
        <rFont val="Arial Narrow"/>
        <family val="2"/>
      </rPr>
      <t>(от 12,07 до 18,11 руб. за пачку сигарет) тыс.шт.</t>
    </r>
  </si>
  <si>
    <r>
      <t xml:space="preserve">Дешевый с фильтром </t>
    </r>
    <r>
      <rPr>
        <sz val="10"/>
        <rFont val="Arial Narrow"/>
        <family val="2"/>
      </rPr>
      <t>(менее 12,07 руб. за пачку сигарет) тыс.шт.</t>
    </r>
  </si>
  <si>
    <r>
      <t xml:space="preserve">Сигареты без фильтра, папиросы </t>
    </r>
    <r>
      <rPr>
        <sz val="10"/>
        <rFont val="Arial Narrow"/>
        <family val="2"/>
      </rPr>
      <t>тыс.шт.</t>
    </r>
  </si>
  <si>
    <r>
      <t>Дж.Т.И.</t>
    </r>
    <r>
      <rPr>
        <sz val="10"/>
        <rFont val="Arial Cyr"/>
        <family val="0"/>
      </rPr>
      <t xml:space="preserve">                                </t>
    </r>
    <r>
      <rPr>
        <sz val="10"/>
        <rFont val="Arial Narrow"/>
        <family val="2"/>
      </rPr>
      <t xml:space="preserve">(производитель - ООО «Петро», </t>
    </r>
    <r>
      <rPr>
        <i/>
        <sz val="10"/>
        <rFont val="Arial Narrow"/>
        <family val="2"/>
      </rPr>
      <t>г.С-Петербург</t>
    </r>
    <r>
      <rPr>
        <sz val="10"/>
        <rFont val="Arial Narrow"/>
        <family val="2"/>
      </rPr>
      <t>)</t>
    </r>
  </si>
  <si>
    <r>
      <t>ГАЛЛАХЕР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 xml:space="preserve">(производитель - ЗАО «Лиггетт-Дукат», </t>
    </r>
    <r>
      <rPr>
        <i/>
        <sz val="10"/>
        <rFont val="Arial Narrow"/>
        <family val="2"/>
      </rPr>
      <t>г.Москва</t>
    </r>
    <r>
      <rPr>
        <sz val="10"/>
        <rFont val="Arial Narrow"/>
        <family val="2"/>
      </rPr>
      <t>)</t>
    </r>
  </si>
  <si>
    <r>
      <t>ФИЛИП МОРРИС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 xml:space="preserve">(производители: ЗАО «Филип Моррис Ижора», </t>
    </r>
    <r>
      <rPr>
        <i/>
        <sz val="10"/>
        <rFont val="Arial Narrow"/>
        <family val="2"/>
      </rPr>
      <t>Ленинградская обл.</t>
    </r>
    <r>
      <rPr>
        <sz val="10"/>
        <rFont val="Arial Narrow"/>
        <family val="2"/>
      </rPr>
      <t xml:space="preserve">; ОАО «Филип Моррис Кубань», </t>
    </r>
    <r>
      <rPr>
        <i/>
        <sz val="10"/>
        <rFont val="Arial Narrow"/>
        <family val="2"/>
      </rPr>
      <t>г.Краснодар</t>
    </r>
    <r>
      <rPr>
        <sz val="10"/>
        <rFont val="Arial Narrow"/>
        <family val="2"/>
      </rPr>
      <t>)</t>
    </r>
  </si>
  <si>
    <r>
      <t xml:space="preserve">БРИТИШ АМЕРИКАН ТОБАККО  </t>
    </r>
    <r>
      <rPr>
        <sz val="10"/>
        <rFont val="Arial Narrow"/>
        <family val="2"/>
      </rPr>
      <t xml:space="preserve">(производители: ОАО «Бритиш Американ Тобакко-Ява», </t>
    </r>
    <r>
      <rPr>
        <i/>
        <sz val="10"/>
        <rFont val="Arial Narrow"/>
        <family val="2"/>
      </rPr>
      <t>г.Москва</t>
    </r>
    <r>
      <rPr>
        <sz val="10"/>
        <rFont val="Arial Narrow"/>
        <family val="2"/>
      </rPr>
      <t xml:space="preserve">; ОАО «Бритиш Американ Тобакко-СПб», </t>
    </r>
    <r>
      <rPr>
        <i/>
        <sz val="10"/>
        <rFont val="Arial Narrow"/>
        <family val="2"/>
      </rPr>
      <t>г.С-Петербург</t>
    </r>
    <r>
      <rPr>
        <sz val="10"/>
        <rFont val="Arial Narrow"/>
        <family val="2"/>
      </rPr>
      <t xml:space="preserve">; ОАО «Бритиш Американ Тобакко-СТФ», </t>
    </r>
    <r>
      <rPr>
        <i/>
        <sz val="10"/>
        <rFont val="Arial Narrow"/>
        <family val="2"/>
      </rPr>
      <t>г.Саратов</t>
    </r>
    <r>
      <rPr>
        <sz val="10"/>
        <rFont val="Arial Narrow"/>
        <family val="2"/>
      </rPr>
      <t>)</t>
    </r>
  </si>
  <si>
    <r>
      <t>ИМПЕРИАЛ ТОБАККО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 xml:space="preserve">(производители: ООО «Табачная фабрика Реемтсма-Волга», </t>
    </r>
    <r>
      <rPr>
        <i/>
        <sz val="10"/>
        <rFont val="Arial Narrow"/>
        <family val="2"/>
      </rPr>
      <t>г.Волгоград</t>
    </r>
    <r>
      <rPr>
        <sz val="10"/>
        <rFont val="Arial Narrow"/>
        <family val="2"/>
      </rPr>
      <t>)</t>
    </r>
  </si>
  <si>
    <r>
      <t>АЛТАДИС</t>
    </r>
    <r>
      <rPr>
        <sz val="10"/>
        <rFont val="Arial"/>
        <family val="2"/>
      </rPr>
      <t xml:space="preserve">  </t>
    </r>
    <r>
      <rPr>
        <sz val="10"/>
        <rFont val="Arial Narrow"/>
        <family val="2"/>
      </rPr>
      <t xml:space="preserve">(производитель: ЗАО «Балканская звезда», </t>
    </r>
    <r>
      <rPr>
        <i/>
        <sz val="10"/>
        <rFont val="Arial Narrow"/>
        <family val="2"/>
      </rPr>
      <t>г.Ярославль</t>
    </r>
    <r>
      <rPr>
        <sz val="10"/>
        <rFont val="Arial Narrow"/>
        <family val="2"/>
      </rPr>
      <t>)</t>
    </r>
  </si>
  <si>
    <r>
      <t xml:space="preserve">ОАО «Донской табак», </t>
    </r>
    <r>
      <rPr>
        <i/>
        <sz val="10"/>
        <rFont val="Arial Narrow"/>
        <family val="2"/>
      </rPr>
      <t>г.Ростов-на-Дону</t>
    </r>
  </si>
  <si>
    <r>
      <t xml:space="preserve">ОАО «Погаpская сигаретно-сигаpная фабрика», </t>
    </r>
    <r>
      <rPr>
        <i/>
        <sz val="10"/>
        <rFont val="Arial Narrow"/>
        <family val="2"/>
      </rPr>
      <t>г.Погар, Брянская обл.</t>
    </r>
  </si>
  <si>
    <r>
      <t xml:space="preserve">ЗАО «Нево Табак»,           </t>
    </r>
    <r>
      <rPr>
        <i/>
        <sz val="10"/>
        <rFont val="Arial Narrow"/>
        <family val="2"/>
      </rPr>
      <t>г.С-Петербург</t>
    </r>
  </si>
  <si>
    <r>
      <t xml:space="preserve">ООО «Балтийская табачная фабрика», </t>
    </r>
    <r>
      <rPr>
        <i/>
        <sz val="10"/>
        <rFont val="Arial Narrow"/>
        <family val="2"/>
      </rPr>
      <t>г.Калининград</t>
    </r>
  </si>
  <si>
    <r>
      <t xml:space="preserve">ОАО «Усмань-табак», </t>
    </r>
    <r>
      <rPr>
        <i/>
        <sz val="10"/>
        <rFont val="Arial Narrow"/>
        <family val="2"/>
      </rPr>
      <t>г.Усмань, Липецкая обл.</t>
    </r>
  </si>
  <si>
    <r>
      <t xml:space="preserve">ОАО «Табачная фабрика «Канская», </t>
    </r>
    <r>
      <rPr>
        <i/>
        <sz val="10"/>
        <rFont val="Arial Narrow"/>
        <family val="2"/>
      </rPr>
      <t>г.Канск, Красноярский край</t>
    </r>
  </si>
  <si>
    <r>
      <t xml:space="preserve">ОАО «Моршанская табачная фабрика», </t>
    </r>
    <r>
      <rPr>
        <i/>
        <sz val="10"/>
        <rFont val="Arial Narrow"/>
        <family val="2"/>
      </rPr>
      <t>г.Моршанск, Тамбовская обл.</t>
    </r>
  </si>
  <si>
    <t>Информация о производстве и доле хозяйствующих субъектов в ценовых сегментах и на рынке табачных изделий в целом в 1 полугодии 2007</t>
  </si>
  <si>
    <t>Хозяйствующие субъекты</t>
  </si>
  <si>
    <t>ДОЛЯ НА РЫНКЕ  %</t>
  </si>
  <si>
    <r>
      <t>Дж.Т.И.</t>
    </r>
    <r>
      <rPr>
        <sz val="10"/>
        <rFont val="Arial Cyr"/>
        <family val="0"/>
      </rPr>
      <t xml:space="preserve">                                </t>
    </r>
    <r>
      <rPr>
        <sz val="10"/>
        <rFont val="Arial Narrow"/>
        <family val="2"/>
      </rPr>
      <t xml:space="preserve">(производители: ООО «Петро», </t>
    </r>
    <r>
      <rPr>
        <i/>
        <sz val="10"/>
        <rFont val="Arial Narrow"/>
        <family val="2"/>
      </rPr>
      <t>г.С-Петербург</t>
    </r>
    <r>
      <rPr>
        <sz val="10"/>
        <rFont val="Arial Narrow"/>
        <family val="2"/>
      </rPr>
      <t xml:space="preserve">; ЗАО «Лиггетт-Дукат», </t>
    </r>
    <r>
      <rPr>
        <i/>
        <sz val="10"/>
        <rFont val="Arial Narrow"/>
        <family val="2"/>
      </rPr>
      <t>г.Москва</t>
    </r>
    <r>
      <rPr>
        <sz val="10"/>
        <rFont val="Arial Narrow"/>
        <family val="2"/>
      </rPr>
      <t>)</t>
    </r>
  </si>
  <si>
    <r>
      <t>ФИЛИП МОРРИС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 xml:space="preserve">(производители: ЗАО «Филип Моррис Ижора», Ленинградская обл.; ОАО «Филип Моррис Кубань», </t>
    </r>
    <r>
      <rPr>
        <i/>
        <sz val="10"/>
        <rFont val="Arial Narrow"/>
        <family val="2"/>
      </rPr>
      <t>г.Краснодар</t>
    </r>
    <r>
      <rPr>
        <sz val="10"/>
        <rFont val="Arial Narrow"/>
        <family val="2"/>
      </rPr>
      <t>)</t>
    </r>
  </si>
  <si>
    <r>
      <t xml:space="preserve">ИМПЕРИАЛ ТОБАККО </t>
    </r>
    <r>
      <rPr>
        <sz val="10"/>
        <rFont val="Arial Narrow"/>
        <family val="2"/>
      </rPr>
      <t xml:space="preserve">(производители: ООО «Табачная фабрика Реемтсма-Волга», </t>
    </r>
    <r>
      <rPr>
        <i/>
        <sz val="10"/>
        <rFont val="Arial Narrow"/>
        <family val="2"/>
      </rPr>
      <t>г.Волгоград</t>
    </r>
    <r>
      <rPr>
        <sz val="10"/>
        <rFont val="Arial Narrow"/>
        <family val="2"/>
      </rPr>
      <t xml:space="preserve">; ЗАО «Балканская звезда», </t>
    </r>
    <r>
      <rPr>
        <i/>
        <sz val="10"/>
        <rFont val="Arial Narrow"/>
        <family val="2"/>
      </rPr>
      <t>г.Ярославль</t>
    </r>
    <r>
      <rPr>
        <sz val="10"/>
        <rFont val="Arial Narrow"/>
        <family val="2"/>
      </rPr>
      <t>)</t>
    </r>
  </si>
  <si>
    <r>
      <t xml:space="preserve">ЗАО «Нево Табак»,          </t>
    </r>
    <r>
      <rPr>
        <i/>
        <sz val="10"/>
        <rFont val="Arial Narrow"/>
        <family val="2"/>
      </rPr>
      <t>г.С-Петербург</t>
    </r>
  </si>
  <si>
    <r>
      <t xml:space="preserve">ОАО «Погаpская сигаретно-сигаpная фабрика», </t>
    </r>
    <r>
      <rPr>
        <i/>
        <sz val="10"/>
        <rFont val="Arial Narrow"/>
        <family val="2"/>
      </rPr>
      <t>г.Погар, Бранская обл.</t>
    </r>
  </si>
  <si>
    <r>
      <t>ООО «Балтийская табачная фабрика»,</t>
    </r>
    <r>
      <rPr>
        <i/>
        <sz val="10"/>
        <rFont val="Arial Narrow"/>
        <family val="2"/>
      </rPr>
      <t xml:space="preserve"> г.Калининград</t>
    </r>
  </si>
  <si>
    <r>
      <t>ОАО «Моршанская табачная фабрика»,</t>
    </r>
    <r>
      <rPr>
        <i/>
        <sz val="10"/>
        <rFont val="Arial Narrow"/>
        <family val="2"/>
      </rPr>
      <t xml:space="preserve"> г.Моршанск, Тамбовская обл.</t>
    </r>
  </si>
  <si>
    <r>
      <t>ОАО «Табачная фабрика «Канская»,</t>
    </r>
    <r>
      <rPr>
        <i/>
        <sz val="10"/>
        <rFont val="Arial Narrow"/>
        <family val="2"/>
      </rPr>
      <t xml:space="preserve"> г.Канск, Красноярский край</t>
    </r>
  </si>
  <si>
    <t>ОАО «Донской табак»</t>
  </si>
  <si>
    <t>ЗАО «Нево Табак»</t>
  </si>
  <si>
    <t>ОАО «Усмань-табак»</t>
  </si>
  <si>
    <t>ОАО «Табачная фабрика «Канская»</t>
  </si>
  <si>
    <t>ОАО «Погаpская сигаретно-сигаpная фабрика»</t>
  </si>
  <si>
    <t>ОАО «Моршанская табачная фабрика»</t>
  </si>
  <si>
    <t>ООО «Балтийская табачная фабрика»</t>
  </si>
  <si>
    <t>Супер премиальный (марки сигарет)</t>
  </si>
  <si>
    <t>Премиальный            (марки сигарет)</t>
  </si>
  <si>
    <t>Winston; Glamour 5; Glamour 3; Glamour 1; Sobranie Classic</t>
  </si>
  <si>
    <t>Среднеценовой (марки сигарет)</t>
  </si>
  <si>
    <t>Pall Mall Lights; Pall Mall Special Lights; Pall Mall Filter; Pall Mall Ultra Lights; Pall Mall Ultimate Lights; Pall Mall SS Lights; Pall Mall SS Ment Lights; Pall Mall SS Ultra Lights;</t>
  </si>
  <si>
    <t xml:space="preserve">R1 Minima </t>
  </si>
  <si>
    <t>-</t>
  </si>
  <si>
    <t>Доступный                 (марки сигарет)</t>
  </si>
  <si>
    <t>Дешевый с фильтром   (марки сигарет)</t>
  </si>
  <si>
    <t>Сигареты без фильтра, папиросы  (марки сигарет)</t>
  </si>
  <si>
    <r>
      <t>Дж.Т.И.</t>
    </r>
    <r>
      <rPr>
        <sz val="10"/>
        <rFont val="Arial Cyr"/>
        <family val="0"/>
      </rPr>
      <t xml:space="preserve">                                </t>
    </r>
    <r>
      <rPr>
        <sz val="10"/>
        <rFont val="Arial Narrow"/>
        <family val="2"/>
      </rPr>
      <t>(производители: ООО «Петро», ЗАО «Лиггетт-Дукат»)</t>
    </r>
  </si>
  <si>
    <r>
      <t>Lucia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Epique</t>
    </r>
    <r>
      <rPr>
        <sz val="10"/>
        <rFont val="Arial"/>
        <family val="2"/>
      </rPr>
      <t xml:space="preserve"> super slims; </t>
    </r>
    <r>
      <rPr>
        <b/>
        <sz val="10"/>
        <rFont val="Arial"/>
        <family val="2"/>
      </rPr>
      <t>Salem</t>
    </r>
    <r>
      <rPr>
        <sz val="10"/>
        <rFont val="Arial"/>
        <family val="2"/>
      </rPr>
      <t xml:space="preserve"> mentol slim light; </t>
    </r>
    <r>
      <rPr>
        <b/>
        <sz val="10"/>
        <rFont val="Arial"/>
        <family val="2"/>
      </rPr>
      <t>More</t>
    </r>
    <r>
      <rPr>
        <sz val="10"/>
        <rFont val="Arial"/>
        <family val="2"/>
      </rPr>
      <t xml:space="preserve"> 120's soft; </t>
    </r>
    <r>
      <rPr>
        <b/>
        <sz val="10"/>
        <rFont val="Arial"/>
        <family val="2"/>
      </rPr>
      <t>Sobranie</t>
    </r>
    <r>
      <rPr>
        <sz val="10"/>
        <rFont val="Arial"/>
        <family val="2"/>
      </rPr>
      <t xml:space="preserve"> Pinks Superslims; Sobranie Whites Superslims; Sobranie Blues Superslims; Sobranie Blak Superslims; Sobranie White Superslims; Sobranie Cocktail</t>
    </r>
  </si>
  <si>
    <r>
      <t>Mild Seven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Русский стиль</t>
    </r>
    <r>
      <rPr>
        <sz val="10"/>
        <rFont val="Arial Cyr"/>
        <family val="0"/>
      </rPr>
      <t xml:space="preserve"> 100; </t>
    </r>
    <r>
      <rPr>
        <b/>
        <sz val="10"/>
        <rFont val="Arial Cyr"/>
        <family val="0"/>
      </rPr>
      <t>Camel</t>
    </r>
    <r>
      <rPr>
        <sz val="10"/>
        <rFont val="Arial Cyr"/>
        <family val="0"/>
      </rPr>
      <t xml:space="preserve">; Русский стиль; </t>
    </r>
    <r>
      <rPr>
        <b/>
        <sz val="10"/>
        <rFont val="Arial Cyr"/>
        <family val="0"/>
      </rPr>
      <t>Winston</t>
    </r>
    <r>
      <rPr>
        <sz val="10"/>
        <rFont val="Arial Cyr"/>
        <family val="0"/>
      </rPr>
      <t xml:space="preserve"> Super Slims; </t>
    </r>
    <r>
      <rPr>
        <b/>
        <sz val="10"/>
        <rFont val="Arial Cyr"/>
        <family val="0"/>
      </rPr>
      <t>Glamour</t>
    </r>
    <r>
      <rPr>
        <sz val="10"/>
        <rFont val="Arial Cyr"/>
        <family val="0"/>
      </rPr>
      <t xml:space="preserve"> Pinks; Glamour Mentol; </t>
    </r>
    <r>
      <rPr>
        <b/>
        <sz val="10"/>
        <rFont val="Arial Cyr"/>
        <family val="0"/>
      </rPr>
      <t>Senator</t>
    </r>
    <r>
      <rPr>
        <sz val="10"/>
        <rFont val="Arial Cyr"/>
        <family val="0"/>
      </rPr>
      <t xml:space="preserve"> Lights</t>
    </r>
  </si>
  <si>
    <r>
      <t>Wings</t>
    </r>
    <r>
      <rPr>
        <sz val="10"/>
        <rFont val="Arial Cyr"/>
        <family val="0"/>
      </rPr>
      <t xml:space="preserve"> by Winston; </t>
    </r>
    <r>
      <rPr>
        <b/>
        <sz val="10"/>
        <rFont val="Arial Cyr"/>
        <family val="0"/>
      </rPr>
      <t>LD</t>
    </r>
    <r>
      <rPr>
        <sz val="10"/>
        <rFont val="Arial Cyr"/>
        <family val="0"/>
      </rPr>
      <t xml:space="preserve"> Gold; LD Platinum; LD Platinum Lights; </t>
    </r>
    <r>
      <rPr>
        <b/>
        <sz val="10"/>
        <rFont val="Arial Cyr"/>
        <family val="0"/>
      </rPr>
      <t>Sovereigin</t>
    </r>
    <r>
      <rPr>
        <sz val="10"/>
        <rFont val="Arial Cyr"/>
        <family val="0"/>
      </rPr>
      <t xml:space="preserve"> Virginia King Size; Sovereigin Virginia Lights; LD Pink Superslims</t>
    </r>
  </si>
  <si>
    <r>
      <t xml:space="preserve">More; </t>
    </r>
    <r>
      <rPr>
        <b/>
        <sz val="10"/>
        <rFont val="Arial Cyr"/>
        <family val="0"/>
      </rPr>
      <t>North Star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Золотой лист</t>
    </r>
    <r>
      <rPr>
        <sz val="10"/>
        <rFont val="Arial Cyr"/>
        <family val="0"/>
      </rPr>
      <t xml:space="preserve">; North Star мягкая пачка; </t>
    </r>
    <r>
      <rPr>
        <b/>
        <sz val="10"/>
        <rFont val="Arial Cyr"/>
        <family val="0"/>
      </rPr>
      <t>Космос</t>
    </r>
    <r>
      <rPr>
        <sz val="10"/>
        <rFont val="Arial Cyr"/>
        <family val="0"/>
      </rPr>
      <t xml:space="preserve">; Наша Прима; </t>
    </r>
    <r>
      <rPr>
        <b/>
        <sz val="10"/>
        <rFont val="Arial Cyr"/>
        <family val="0"/>
      </rPr>
      <t>Невские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Saint George</t>
    </r>
    <r>
      <rPr>
        <sz val="10"/>
        <rFont val="Arial Cyr"/>
        <family val="0"/>
      </rPr>
      <t xml:space="preserve">; Saint George Lights; LD Filter; LD Standart; LD Standart Lights; LD Lights; LD Super Lights; </t>
    </r>
    <r>
      <rPr>
        <b/>
        <sz val="10"/>
        <rFont val="Arial Cyr"/>
        <family val="0"/>
      </rPr>
      <t>Golden Deer</t>
    </r>
    <r>
      <rPr>
        <sz val="10"/>
        <rFont val="Arial Cyr"/>
        <family val="0"/>
      </rPr>
      <t xml:space="preserve"> 8; </t>
    </r>
    <r>
      <rPr>
        <b/>
        <sz val="10"/>
        <rFont val="Arial Cyr"/>
        <family val="0"/>
      </rPr>
      <t>Дукат</t>
    </r>
    <r>
      <rPr>
        <sz val="10"/>
        <rFont val="Arial Cyr"/>
        <family val="0"/>
      </rPr>
      <t xml:space="preserve"> 12; Дукат 10; Дукат 8; T</t>
    </r>
    <r>
      <rPr>
        <b/>
        <sz val="10"/>
        <rFont val="Arial Cyr"/>
        <family val="0"/>
      </rPr>
      <t>hree Kings</t>
    </r>
    <r>
      <rPr>
        <sz val="10"/>
        <rFont val="Arial Cyr"/>
        <family val="0"/>
      </rPr>
      <t>; Three</t>
    </r>
  </si>
  <si>
    <r>
      <t>Луч</t>
    </r>
    <r>
      <rPr>
        <sz val="10"/>
        <rFont val="Arial Cyr"/>
        <family val="0"/>
      </rPr>
      <t xml:space="preserve">, </t>
    </r>
    <r>
      <rPr>
        <b/>
        <sz val="10"/>
        <rFont val="Arial Cyr"/>
        <family val="0"/>
      </rPr>
      <t>Прима</t>
    </r>
    <r>
      <rPr>
        <sz val="10"/>
        <rFont val="Arial Cyr"/>
        <family val="0"/>
      </rPr>
      <t xml:space="preserve"> (сигареты без фильтра); </t>
    </r>
    <r>
      <rPr>
        <b/>
        <sz val="10"/>
        <rFont val="Arial Cyr"/>
        <family val="0"/>
      </rPr>
      <t>Беломорканал</t>
    </r>
    <r>
      <rPr>
        <sz val="10"/>
        <rFont val="Arial Cyr"/>
        <family val="0"/>
      </rPr>
      <t xml:space="preserve"> (папиросы); Прима Классика</t>
    </r>
  </si>
  <si>
    <r>
      <t>ФИЛИП МОРРИС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(производители: ЗАО «Филип Моррис Ижора», ОАО «Филип Моррис Кубань»</t>
    </r>
  </si>
  <si>
    <r>
      <t>Parliament</t>
    </r>
    <r>
      <rPr>
        <sz val="10"/>
        <rFont val="Arial Cyr"/>
        <family val="0"/>
      </rPr>
      <t xml:space="preserve">;  Parliament Super Slims; </t>
    </r>
    <r>
      <rPr>
        <b/>
        <sz val="10"/>
        <rFont val="Arial Cyr"/>
        <family val="0"/>
      </rPr>
      <t>Virginia</t>
    </r>
    <r>
      <rPr>
        <sz val="10"/>
        <rFont val="Arial Cyr"/>
        <family val="0"/>
      </rPr>
      <t xml:space="preserve"> Super Slims; Virginia Uno;</t>
    </r>
  </si>
  <si>
    <r>
      <t>Marlboro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Chesterfield</t>
    </r>
    <r>
      <rPr>
        <sz val="10"/>
        <rFont val="Arial Cyr"/>
        <family val="0"/>
      </rPr>
      <t>; Virginia Slims;</t>
    </r>
  </si>
  <si>
    <r>
      <t>L&amp;M</t>
    </r>
    <r>
      <rPr>
        <sz val="10"/>
        <rFont val="Arial Cyr"/>
        <family val="0"/>
      </rPr>
      <t xml:space="preserve">; L&amp;M Slims; </t>
    </r>
    <r>
      <rPr>
        <b/>
        <sz val="10"/>
        <rFont val="Arial Cyr"/>
        <family val="0"/>
      </rPr>
      <t>Muratti</t>
    </r>
    <r>
      <rPr>
        <sz val="10"/>
        <rFont val="Arial Cyr"/>
        <family val="0"/>
      </rPr>
      <t>; Muratti  Slims</t>
    </r>
  </si>
  <si>
    <r>
      <t>Bond Street</t>
    </r>
    <r>
      <rPr>
        <sz val="10"/>
        <rFont val="Arial Cyr"/>
        <family val="0"/>
      </rPr>
      <t xml:space="preserve">; Bond Street Special; </t>
    </r>
    <r>
      <rPr>
        <b/>
        <sz val="10"/>
        <rFont val="Arial Cyr"/>
        <family val="0"/>
      </rPr>
      <t>Next</t>
    </r>
    <r>
      <rPr>
        <sz val="10"/>
        <rFont val="Arial Cyr"/>
        <family val="0"/>
      </rPr>
      <t xml:space="preserve"> Slims; </t>
    </r>
    <r>
      <rPr>
        <b/>
        <sz val="10"/>
        <rFont val="Arial Cyr"/>
        <family val="0"/>
      </rPr>
      <t>Apollo Soyuz</t>
    </r>
    <r>
      <rPr>
        <sz val="10"/>
        <rFont val="Arial Cyr"/>
        <family val="0"/>
      </rPr>
      <t xml:space="preserve"> Special</t>
    </r>
  </si>
  <si>
    <r>
      <t>Optima</t>
    </r>
    <r>
      <rPr>
        <sz val="10"/>
        <rFont val="Arial Cyr"/>
        <family val="0"/>
      </rPr>
      <t xml:space="preserve">;  Apollo Soyuz White; Next; </t>
    </r>
    <r>
      <rPr>
        <b/>
        <sz val="10"/>
        <rFont val="Arial Cyr"/>
        <family val="0"/>
      </rPr>
      <t>Trend</t>
    </r>
  </si>
  <si>
    <r>
      <t xml:space="preserve">БРИТИШ АМЕРИКАН ТОБАККО  </t>
    </r>
    <r>
      <rPr>
        <sz val="10"/>
        <rFont val="Arial Narrow"/>
        <family val="2"/>
      </rPr>
      <t>(производители: ОАО «Бритиш Американ Тобакко-Ява», ОАО «Бритиш Американ Тобакко-СПб», ОАО «Бритиш Американ Тобакко-СТФ»</t>
    </r>
  </si>
  <si>
    <r>
      <t>Vogue</t>
    </r>
    <r>
      <rPr>
        <sz val="10"/>
        <rFont val="Arial Cyr"/>
        <family val="0"/>
      </rPr>
      <t xml:space="preserve"> Bleue SS; </t>
    </r>
    <r>
      <rPr>
        <b/>
        <sz val="10"/>
        <rFont val="Arial Cyr"/>
        <family val="0"/>
      </rPr>
      <t>Dunhill</t>
    </r>
    <r>
      <rPr>
        <sz val="10"/>
        <rFont val="Arial Cyr"/>
        <family val="0"/>
      </rPr>
      <t xml:space="preserve"> Filter; Dunhill Infinite; Dunhill Lights; Dunhill Ultra; </t>
    </r>
    <r>
      <rPr>
        <b/>
        <sz val="10"/>
        <rFont val="Arial Cyr"/>
        <family val="0"/>
      </rPr>
      <t>Kent</t>
    </r>
    <r>
      <rPr>
        <sz val="10"/>
        <rFont val="Arial Cyr"/>
        <family val="0"/>
      </rPr>
      <t xml:space="preserve"> Nanotek Infina; Kent Nanotek Neo; Kent Silver Neo; Kent White Infinia; Vogue Arome L'adoration; Vogue Arome L'attraction; Vogue Arome L'emotion; Vogue Arome Blanche; Vog</t>
    </r>
  </si>
  <si>
    <r>
      <t>Pall Mall</t>
    </r>
    <r>
      <rPr>
        <sz val="10"/>
        <rFont val="Arial Cyr"/>
        <family val="0"/>
      </rPr>
      <t xml:space="preserve"> SS Aromatic; Pall Mall SS Lights; Pall Mall SS Menthol Lights; Pall Mall SS Ultra Lights; </t>
    </r>
    <r>
      <rPr>
        <b/>
        <sz val="10"/>
        <rFont val="Arial Cyr"/>
        <family val="0"/>
      </rPr>
      <t>Lucky Strike</t>
    </r>
    <r>
      <rPr>
        <sz val="10"/>
        <rFont val="Arial Cyr"/>
        <family val="0"/>
      </rPr>
      <t xml:space="preserve"> OrigRed; Lucky Strike OrigSilver; </t>
    </r>
    <r>
      <rPr>
        <b/>
        <sz val="10"/>
        <rFont val="Arial Cyr"/>
        <family val="0"/>
      </rPr>
      <t>Rothmans</t>
    </r>
    <r>
      <rPr>
        <sz val="10"/>
        <rFont val="Arial Cyr"/>
        <family val="0"/>
      </rPr>
      <t xml:space="preserve"> King; Rothmans Special MildKS; Rothmans King Size</t>
    </r>
  </si>
  <si>
    <r>
      <t>Ява Золотая</t>
    </r>
    <r>
      <rPr>
        <sz val="10"/>
        <rFont val="Arial Cyr"/>
        <family val="0"/>
      </rPr>
      <t xml:space="preserve">; Ява Золотая классика; Ява Золотая легкая; Ява Золотая Суперлегкая; Ява Золотая 1 мг легкая; Ява Золотая легкая ГРАНД1; Ява Золотая легкая NW; Ява Золотая Суперлегкая NW; </t>
    </r>
    <r>
      <rPr>
        <b/>
        <sz val="10"/>
        <rFont val="Arial Cyr"/>
        <family val="0"/>
      </rPr>
      <t>Dallas</t>
    </r>
    <r>
      <rPr>
        <sz val="10"/>
        <rFont val="Arial Cyr"/>
        <family val="0"/>
      </rPr>
      <t>; Dallas Lights</t>
    </r>
  </si>
  <si>
    <r>
      <t>Alliance</t>
    </r>
    <r>
      <rPr>
        <sz val="10"/>
        <rFont val="Arial Cyr"/>
        <family val="0"/>
      </rPr>
      <t xml:space="preserve"> Filter; Alliance; Alliance Lights; </t>
    </r>
    <r>
      <rPr>
        <b/>
        <sz val="10"/>
        <rFont val="Arial Cyr"/>
        <family val="0"/>
      </rPr>
      <t>Ява</t>
    </r>
    <r>
      <rPr>
        <sz val="10"/>
        <rFont val="Arial Cyr"/>
        <family val="0"/>
      </rPr>
      <t xml:space="preserve"> мягкая пачка; Ява легкая мягкая пачка; </t>
    </r>
    <r>
      <rPr>
        <b/>
        <sz val="10"/>
        <rFont val="Arial Cyr"/>
        <family val="0"/>
      </rPr>
      <t>Viceroy</t>
    </r>
    <r>
      <rPr>
        <sz val="10"/>
        <rFont val="Arial Cyr"/>
        <family val="0"/>
      </rPr>
      <t xml:space="preserve"> Red; Viceroy Blue; Viceroy Silver; Alliance Super Lights</t>
    </r>
  </si>
  <si>
    <r>
      <t xml:space="preserve">ИМПЕРИАЛ ТОБАККО </t>
    </r>
    <r>
      <rPr>
        <sz val="10"/>
        <rFont val="Arial Narrow"/>
        <family val="2"/>
      </rPr>
      <t>(производители: ООО «Табачная фабрика Реемтсма-Волга», ЗАО «Балканская звезда»)</t>
    </r>
  </si>
  <si>
    <r>
      <t>R1</t>
    </r>
    <r>
      <rPr>
        <sz val="10"/>
        <rFont val="Arial Cyr"/>
        <family val="0"/>
      </rPr>
      <t xml:space="preserve"> Minima Slim Line; R1 Minima Fresh Slim Line; R1 Ultra Slim Line; R1 Minima Super Slim; R1 Flair Aroma Super Slim; </t>
    </r>
    <r>
      <rPr>
        <b/>
        <sz val="10"/>
        <rFont val="Arial Cyr"/>
        <family val="0"/>
      </rPr>
      <t>Davidoff</t>
    </r>
    <r>
      <rPr>
        <sz val="10"/>
        <rFont val="Arial Cyr"/>
        <family val="0"/>
      </rPr>
      <t xml:space="preserve"> Neon Red; Davidoff Neon Silver; Davidoff Neon White; Davidoff Classic; Davidoff Classic Slims; Davidoff Lights; Davidoff Lights S</t>
    </r>
  </si>
  <si>
    <r>
      <t>WEST</t>
    </r>
    <r>
      <rPr>
        <sz val="10"/>
        <rFont val="Arial Cyr"/>
        <family val="0"/>
      </rPr>
      <t xml:space="preserve"> Full Flavor STF; WEST Medium STF; WEST Lights STF; WEST Ultra STF</t>
    </r>
  </si>
  <si>
    <r>
      <t>Максим</t>
    </r>
    <r>
      <rPr>
        <sz val="10"/>
        <rFont val="Arial Cyr"/>
        <family val="0"/>
      </rPr>
      <t xml:space="preserve"> 4 Slims; Максим 8 slims; </t>
    </r>
    <r>
      <rPr>
        <b/>
        <sz val="10"/>
        <rFont val="Arial Cyr"/>
        <family val="0"/>
      </rPr>
      <t>Прима</t>
    </r>
    <r>
      <rPr>
        <sz val="10"/>
        <rFont val="Arial Cyr"/>
        <family val="0"/>
      </rPr>
      <t xml:space="preserve"> Люкс; Прима Люкс легкая; </t>
    </r>
    <r>
      <rPr>
        <b/>
        <sz val="10"/>
        <rFont val="Arial Cyr"/>
        <family val="0"/>
      </rPr>
      <t>Brilliant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Fortuna</t>
    </r>
  </si>
  <si>
    <r>
      <t xml:space="preserve">Прима серебрянная; </t>
    </r>
    <r>
      <rPr>
        <b/>
        <sz val="10"/>
        <rFont val="Arial Cyr"/>
        <family val="0"/>
      </rPr>
      <t>Horizont</t>
    </r>
    <r>
      <rPr>
        <sz val="10"/>
        <rFont val="Arial Cyr"/>
        <family val="0"/>
      </rPr>
      <t xml:space="preserve"> 12; Horizont 8 легкие; Максим; Максим Lights; Максим Super Lights; </t>
    </r>
    <r>
      <rPr>
        <b/>
        <sz val="10"/>
        <rFont val="Arial Cyr"/>
        <family val="0"/>
      </rPr>
      <t>Балканская звезда</t>
    </r>
    <r>
      <rPr>
        <sz val="10"/>
        <rFont val="Arial Cyr"/>
        <family val="0"/>
      </rPr>
      <t xml:space="preserve"> (классика, мягкий вкус, легкие, сверхлегкие); </t>
    </r>
    <r>
      <rPr>
        <b/>
        <sz val="10"/>
        <rFont val="Arial Cyr"/>
        <family val="0"/>
      </rPr>
      <t>Золотое кольцо</t>
    </r>
    <r>
      <rPr>
        <sz val="10"/>
        <rFont val="Arial Cyr"/>
        <family val="0"/>
      </rPr>
      <t xml:space="preserve"> (классика, особые, легкие, сверхлегкие)</t>
    </r>
  </si>
  <si>
    <r>
      <t>Прима</t>
    </r>
    <r>
      <rPr>
        <sz val="10"/>
        <rFont val="Arial Cyr"/>
        <family val="0"/>
      </rPr>
      <t xml:space="preserve"> классическая; Прима; Прима войсковая; </t>
    </r>
    <r>
      <rPr>
        <b/>
        <sz val="10"/>
        <rFont val="Arial Cyr"/>
        <family val="0"/>
      </rPr>
      <t>Искра</t>
    </r>
  </si>
  <si>
    <r>
      <t>RICHMOND</t>
    </r>
    <r>
      <rPr>
        <sz val="10"/>
        <rFont val="Arial Cyr"/>
        <family val="0"/>
      </rPr>
      <t xml:space="preserve"> Premium Lights 8; RICHMOND Super Lights 4; RICHMOND Ultra Lights 1; RICHMOND Cherry; </t>
    </r>
    <r>
      <rPr>
        <b/>
        <sz val="10"/>
        <rFont val="Arial Cyr"/>
        <family val="0"/>
      </rPr>
      <t>VOYAGE</t>
    </r>
    <r>
      <rPr>
        <sz val="10"/>
        <rFont val="Arial Cyr"/>
        <family val="0"/>
      </rPr>
      <t xml:space="preserve"> super slims</t>
    </r>
  </si>
  <si>
    <r>
      <t>CARBON</t>
    </r>
    <r>
      <rPr>
        <sz val="10"/>
        <rFont val="Arial Cyr"/>
        <family val="0"/>
      </rPr>
      <t xml:space="preserve"> DELUXE 8; CARBON DELUXE 5; </t>
    </r>
    <r>
      <rPr>
        <b/>
        <sz val="10"/>
        <rFont val="Arial Cyr"/>
        <family val="0"/>
      </rPr>
      <t>SAKURA</t>
    </r>
    <r>
      <rPr>
        <sz val="10"/>
        <rFont val="Arial Cyr"/>
        <family val="0"/>
      </rPr>
      <t xml:space="preserve"> super slims 5; SAKURA super slims 3</t>
    </r>
  </si>
  <si>
    <r>
      <t>Kiss</t>
    </r>
    <r>
      <rPr>
        <sz val="10"/>
        <rFont val="Arial Cyr"/>
        <family val="0"/>
      </rPr>
      <t xml:space="preserve"> Lights superslims exclusive; Kiss super Lights superslims exclusive; </t>
    </r>
    <r>
      <rPr>
        <b/>
        <sz val="10"/>
        <rFont val="Arial Cyr"/>
        <family val="0"/>
      </rPr>
      <t>21 ВЕК</t>
    </r>
    <r>
      <rPr>
        <sz val="10"/>
        <rFont val="Arial Cyr"/>
        <family val="0"/>
      </rPr>
      <t xml:space="preserve"> легкие 5 superslims</t>
    </r>
  </si>
  <si>
    <r>
      <t xml:space="preserve">Kiss menthol superslims; Kiss Lights superslims; Kiss super Lights superslims; Kiss fresh apple superslims; 21 ВЕК полный вкус-12; 21 ВЕК средний вкус-10; 21 ВЕК легкие-8; 21 ВЕК суперлегкие-4; 21 ВЕК ультра-1; </t>
    </r>
    <r>
      <rPr>
        <b/>
        <sz val="10"/>
        <rFont val="Arial Cyr"/>
        <family val="0"/>
      </rPr>
      <t>Continent</t>
    </r>
    <r>
      <rPr>
        <sz val="10"/>
        <rFont val="Arial Cyr"/>
        <family val="0"/>
      </rPr>
      <t xml:space="preserve"> lights 5 superslim; Continent 10; </t>
    </r>
  </si>
  <si>
    <r>
      <t>ibiza</t>
    </r>
    <r>
      <rPr>
        <sz val="10"/>
        <rFont val="Arial Cyr"/>
        <family val="0"/>
      </rPr>
      <t xml:space="preserve"> 12; ibiza 8; </t>
    </r>
    <r>
      <rPr>
        <b/>
        <sz val="10"/>
        <rFont val="Arial Cyr"/>
        <family val="0"/>
      </rPr>
      <t>РОСТОВЪ №250</t>
    </r>
    <r>
      <rPr>
        <sz val="10"/>
        <rFont val="Arial Cyr"/>
        <family val="0"/>
      </rPr>
      <t xml:space="preserve">; Донской табак оригинальные 20 сигарет в пачке; Донской табак оригинальные легкие 20; Донской табак оригинальные с ментолом; </t>
    </r>
    <r>
      <rPr>
        <b/>
        <sz val="10"/>
        <rFont val="Arial Cyr"/>
        <family val="0"/>
      </rPr>
      <t>BEVERLY</t>
    </r>
    <r>
      <rPr>
        <sz val="10"/>
        <rFont val="Arial Cyr"/>
        <family val="0"/>
      </rPr>
      <t xml:space="preserve"> 10; BEVERLY 7; BEVERLY 4; Донской табак пачка темная 20; Донской табак пачка светлая 20; Д</t>
    </r>
  </si>
  <si>
    <r>
      <t>Прима Дона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Прима</t>
    </r>
  </si>
  <si>
    <r>
      <t>Samurai</t>
    </r>
    <r>
      <rPr>
        <sz val="10"/>
        <rFont val="Arial Cyr"/>
        <family val="0"/>
      </rPr>
      <t xml:space="preserve"> Original; Samurai Ultra; Samurai One</t>
    </r>
  </si>
  <si>
    <r>
      <t>Arctic</t>
    </r>
    <r>
      <rPr>
        <sz val="10"/>
        <rFont val="Arial Cyr"/>
        <family val="0"/>
      </rPr>
      <t xml:space="preserve"> Original; Arctic Ultra; Arctic One</t>
    </r>
  </si>
  <si>
    <r>
      <t xml:space="preserve">Brent </t>
    </r>
    <r>
      <rPr>
        <sz val="10"/>
        <rFont val="Arial Cyr"/>
        <family val="0"/>
      </rPr>
      <t xml:space="preserve">Original; Brent Medium; Brent Ultra; Brent One; </t>
    </r>
    <r>
      <rPr>
        <b/>
        <sz val="10"/>
        <rFont val="Arial Cyr"/>
        <family val="0"/>
      </rPr>
      <t>Жириновский</t>
    </r>
    <r>
      <rPr>
        <sz val="10"/>
        <rFont val="Arial Cyr"/>
        <family val="0"/>
      </rPr>
      <t xml:space="preserve"> Original; Жириновский Ultra; Жириновский Ultra lights</t>
    </r>
  </si>
  <si>
    <r>
      <t>Петр Великий</t>
    </r>
    <r>
      <rPr>
        <sz val="10"/>
        <rFont val="Arial Cyr"/>
        <family val="0"/>
      </rPr>
      <t xml:space="preserve">; Петр Великий легкие; </t>
    </r>
    <r>
      <rPr>
        <b/>
        <sz val="10"/>
        <rFont val="Arial Cyr"/>
        <family val="0"/>
      </rPr>
      <t>СССР</t>
    </r>
    <r>
      <rPr>
        <sz val="10"/>
        <rFont val="Arial Cyr"/>
        <family val="0"/>
      </rPr>
      <t xml:space="preserve"> классические; СССР легкие; </t>
    </r>
    <r>
      <rPr>
        <b/>
        <sz val="10"/>
        <rFont val="Arial Cyr"/>
        <family val="0"/>
      </rPr>
      <t>125 лет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Мономах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Император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Арктика</t>
    </r>
    <r>
      <rPr>
        <sz val="10"/>
        <rFont val="Arial Cyr"/>
        <family val="0"/>
      </rPr>
      <t xml:space="preserve"> классика; Арктика легкие; Арктика суперлегкие; Арктика м/у; </t>
    </r>
    <r>
      <rPr>
        <b/>
        <sz val="10"/>
        <rFont val="Arial Cyr"/>
        <family val="0"/>
      </rPr>
      <t>Ленинград</t>
    </r>
    <r>
      <rPr>
        <sz val="10"/>
        <rFont val="Arial Cyr"/>
        <family val="0"/>
      </rPr>
      <t xml:space="preserve">; Ленинград Особый; Ленинград легкие; Ленинград м/у; </t>
    </r>
    <r>
      <rPr>
        <b/>
        <sz val="10"/>
        <rFont val="Arial Cyr"/>
        <family val="0"/>
      </rPr>
      <t>Друг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Тройка</t>
    </r>
    <r>
      <rPr>
        <sz val="10"/>
        <rFont val="Arial Cyr"/>
        <family val="0"/>
      </rPr>
      <t xml:space="preserve">; Тройка легкая; </t>
    </r>
  </si>
  <si>
    <r>
      <t xml:space="preserve">Прима Нево; Прима; Прима Ленинградская; Прима Магнитка; Прима Нефтянник; СССР; </t>
    </r>
    <r>
      <rPr>
        <b/>
        <sz val="10"/>
        <rFont val="Arial Cyr"/>
        <family val="0"/>
      </rPr>
      <t>Балтийские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Беломорканал</t>
    </r>
  </si>
  <si>
    <r>
      <t>Прима</t>
    </r>
    <r>
      <rPr>
        <sz val="10"/>
        <rFont val="Arial Cyr"/>
        <family val="0"/>
      </rPr>
      <t xml:space="preserve"> Ностальгия (м/у, т/у); </t>
    </r>
    <r>
      <rPr>
        <b/>
        <sz val="10"/>
        <rFont val="Arial Cyr"/>
        <family val="0"/>
      </rPr>
      <t>РТ</t>
    </r>
    <r>
      <rPr>
        <sz val="10"/>
        <rFont val="Arial Cyr"/>
        <family val="0"/>
      </rPr>
      <t xml:space="preserve"> (м/у, т/у); </t>
    </r>
    <r>
      <rPr>
        <b/>
        <sz val="10"/>
        <rFont val="Arial Cyr"/>
        <family val="0"/>
      </rPr>
      <t>БАМ</t>
    </r>
    <r>
      <rPr>
        <sz val="10"/>
        <rFont val="Arial Cyr"/>
        <family val="0"/>
      </rPr>
      <t xml:space="preserve"> т/у; </t>
    </r>
    <r>
      <rPr>
        <b/>
        <sz val="10"/>
        <rFont val="Arial Cyr"/>
        <family val="0"/>
      </rPr>
      <t>Луч</t>
    </r>
    <r>
      <rPr>
        <sz val="10"/>
        <rFont val="Arial Cyr"/>
        <family val="0"/>
      </rPr>
      <t xml:space="preserve"> м/у; </t>
    </r>
    <r>
      <rPr>
        <b/>
        <sz val="10"/>
        <rFont val="Arial Cyr"/>
        <family val="0"/>
      </rPr>
      <t>Кама</t>
    </r>
    <r>
      <rPr>
        <sz val="10"/>
        <rFont val="Arial Cyr"/>
        <family val="0"/>
      </rPr>
      <t xml:space="preserve"> т/у; Прима м/у</t>
    </r>
  </si>
  <si>
    <r>
      <t xml:space="preserve">Прима; Прима </t>
    </r>
    <r>
      <rPr>
        <b/>
        <sz val="10"/>
        <rFont val="Arial Cyr"/>
        <family val="0"/>
      </rPr>
      <t>Ностальгия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Полет</t>
    </r>
    <r>
      <rPr>
        <sz val="10"/>
        <rFont val="Arial Cyr"/>
        <family val="0"/>
      </rPr>
      <t xml:space="preserve">; Луч; </t>
    </r>
    <r>
      <rPr>
        <b/>
        <sz val="10"/>
        <rFont val="Arial Cyr"/>
        <family val="0"/>
      </rPr>
      <t>Астра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Беломорканал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Казбек</t>
    </r>
  </si>
  <si>
    <r>
      <t>Bayron</t>
    </r>
    <r>
      <rPr>
        <sz val="10"/>
        <rFont val="Arial Cyr"/>
        <family val="0"/>
      </rPr>
      <t xml:space="preserve"> White; Bayron; Bayron Classik; </t>
    </r>
    <r>
      <rPr>
        <b/>
        <sz val="10"/>
        <rFont val="Arial Cyr"/>
        <family val="0"/>
      </rPr>
      <t>Jin</t>
    </r>
    <r>
      <rPr>
        <sz val="10"/>
        <rFont val="Arial Cyr"/>
        <family val="0"/>
      </rPr>
      <t xml:space="preserve"> Ling; </t>
    </r>
    <r>
      <rPr>
        <b/>
        <sz val="10"/>
        <rFont val="Arial Cyr"/>
        <family val="0"/>
      </rPr>
      <t>Lila</t>
    </r>
    <r>
      <rPr>
        <sz val="10"/>
        <rFont val="Arial Cyr"/>
        <family val="0"/>
      </rPr>
      <t xml:space="preserve"> Menthol; </t>
    </r>
    <r>
      <rPr>
        <b/>
        <sz val="10"/>
        <rFont val="Arial Cyr"/>
        <family val="0"/>
      </rPr>
      <t>Viktory Forver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Волжанин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Ростовские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Сталинградские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Космос</t>
    </r>
  </si>
  <si>
    <r>
      <t>Прима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Беломорканал</t>
    </r>
  </si>
  <si>
    <r>
      <t>Тамбовский волк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Фирменная Марка</t>
    </r>
    <r>
      <rPr>
        <sz val="10"/>
        <rFont val="Arial Cyr"/>
        <family val="0"/>
      </rPr>
      <t xml:space="preserve"> Люкс; Фирменная Марка Золотая;</t>
    </r>
    <r>
      <rPr>
        <b/>
        <sz val="10"/>
        <rFont val="Arial Cyr"/>
        <family val="0"/>
      </rPr>
      <t>Ту-154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Космос</t>
    </r>
    <r>
      <rPr>
        <sz val="10"/>
        <rFont val="Arial Cyr"/>
        <family val="0"/>
      </rPr>
      <t xml:space="preserve">; Космос Золотой; </t>
    </r>
    <r>
      <rPr>
        <b/>
        <sz val="10"/>
        <rFont val="Arial Cyr"/>
        <family val="0"/>
      </rPr>
      <t>Джинс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Спартак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Моршанск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Дальнобойщик</t>
    </r>
  </si>
  <si>
    <r>
      <t>Прима</t>
    </r>
    <r>
      <rPr>
        <sz val="10"/>
        <rFont val="Arial Cyr"/>
        <family val="0"/>
      </rPr>
      <t xml:space="preserve"> Золотая;  Фирменная Марка Люкс; Фирменная Марка Золотая; Тамбовский волк; Джинс; Спартак; Моршанский Люкс; Моршанская Примадонна; Дальнобойщик; </t>
    </r>
    <r>
      <rPr>
        <b/>
        <sz val="10"/>
        <rFont val="Arial Cyr"/>
        <family val="0"/>
      </rPr>
      <t>Беломорканал</t>
    </r>
  </si>
  <si>
    <r>
      <t>Енисей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Прима</t>
    </r>
  </si>
  <si>
    <r>
      <t>Астра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Полет</t>
    </r>
    <r>
      <rPr>
        <sz val="10"/>
        <rFont val="Arial Cyr"/>
        <family val="0"/>
      </rPr>
      <t xml:space="preserve">; </t>
    </r>
    <r>
      <rPr>
        <b/>
        <sz val="10"/>
        <rFont val="Arial Cyr"/>
        <family val="0"/>
      </rPr>
      <t>Луч</t>
    </r>
    <r>
      <rPr>
        <sz val="10"/>
        <rFont val="Arial Cyr"/>
        <family val="0"/>
      </rPr>
      <t xml:space="preserve">; Прима; </t>
    </r>
    <r>
      <rPr>
        <b/>
        <sz val="10"/>
        <rFont val="Arial Cyr"/>
        <family val="0"/>
      </rPr>
      <t>Беломорканал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</si>
</sst>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%"/>
    <numFmt numFmtId="167" formatCode="0.0%"/>
    <numFmt numFmtId="168" formatCode="0.0000%"/>
    <numFmt numFmtId="169" formatCode="0.00000%"/>
    <numFmt numFmtId="170" formatCode="[$-FC19]d\ mmmm\ yyyy\ &quot;г.&quot;"/>
    <numFmt numFmtId="171" formatCode="#,##0.0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9.1"/>
      <color indexed="36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Trebuchet MS"/>
      <family val="2"/>
    </font>
    <font>
      <i/>
      <sz val="10"/>
      <name val="Arial Narrow"/>
      <family val="2"/>
    </font>
    <font>
      <b/>
      <sz val="10"/>
      <name val="Arial Cyr"/>
      <family val="0"/>
    </font>
    <font>
      <b/>
      <i/>
      <sz val="10"/>
      <name val="Arial Narrow"/>
      <family val="2"/>
    </font>
    <font>
      <sz val="9"/>
      <name val="Arial Narrow"/>
      <family val="2"/>
    </font>
    <font>
      <u val="single"/>
      <sz val="10"/>
      <color indexed="36"/>
      <name val="Arial Cyr"/>
      <family val="0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name val="Arial Narrow"/>
      <family val="2"/>
    </font>
    <font>
      <b/>
      <i/>
      <sz val="10"/>
      <name val="Arial Cyr"/>
      <family val="0"/>
    </font>
    <font>
      <sz val="8.75"/>
      <name val="Arial Narrow"/>
      <family val="2"/>
    </font>
    <font>
      <b/>
      <sz val="8.75"/>
      <name val="Arial Narrow"/>
      <family val="2"/>
    </font>
    <font>
      <b/>
      <sz val="8.75"/>
      <name val="Arial"/>
      <family val="2"/>
    </font>
    <font>
      <sz val="8.75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8.25"/>
      <name val="Arial"/>
      <family val="2"/>
    </font>
    <font>
      <sz val="8.25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8"/>
      <name val="Arial Cyr"/>
      <family val="0"/>
    </font>
    <font>
      <sz val="5"/>
      <name val="Arial Cyr"/>
      <family val="0"/>
    </font>
    <font>
      <sz val="6"/>
      <name val="Arial Narrow"/>
      <family val="2"/>
    </font>
    <font>
      <b/>
      <sz val="8"/>
      <name val="Arial Narrow"/>
      <family val="2"/>
    </font>
    <font>
      <u val="single"/>
      <sz val="8"/>
      <name val="Arial Narrow"/>
      <family val="2"/>
    </font>
    <font>
      <sz val="8.5"/>
      <name val="Arial Cyr"/>
      <family val="0"/>
    </font>
    <font>
      <sz val="5.75"/>
      <name val="Arial Cyr"/>
      <family val="0"/>
    </font>
    <font>
      <sz val="5.5"/>
      <name val="Arial Cyr"/>
      <family val="0"/>
    </font>
    <font>
      <b/>
      <sz val="9.25"/>
      <name val="Arial"/>
      <family val="2"/>
    </font>
    <font>
      <sz val="8"/>
      <name val="Arial"/>
      <family val="2"/>
    </font>
    <font>
      <sz val="8.25"/>
      <name val="Arial Narrow"/>
      <family val="2"/>
    </font>
    <font>
      <sz val="9.25"/>
      <name val="Arial"/>
      <family val="2"/>
    </font>
    <font>
      <b/>
      <sz val="9.25"/>
      <name val="Arial Narrow"/>
      <family val="2"/>
    </font>
    <font>
      <b/>
      <sz val="10.75"/>
      <name val="Arial"/>
      <family val="2"/>
    </font>
    <font>
      <sz val="3.25"/>
      <name val="Arial Cyr"/>
      <family val="0"/>
    </font>
    <font>
      <u val="single"/>
      <sz val="5.25"/>
      <name val="Arial Cyr"/>
      <family val="0"/>
    </font>
    <font>
      <sz val="5.25"/>
      <name val="Arial Cyr"/>
      <family val="0"/>
    </font>
    <font>
      <sz val="4.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10" fontId="7" fillId="0" borderId="0" xfId="19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0" fontId="8" fillId="0" borderId="1" xfId="19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10" fontId="10" fillId="0" borderId="0" xfId="0" applyNumberFormat="1" applyFont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10" fontId="4" fillId="0" borderId="0" xfId="0" applyNumberFormat="1" applyFont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NumberForma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67" fontId="10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left" vertical="center"/>
    </xf>
    <xf numFmtId="10" fontId="0" fillId="0" borderId="0" xfId="0" applyNumberFormat="1" applyAlignment="1">
      <alignment horizontal="left" vertical="center" wrapText="1"/>
    </xf>
    <xf numFmtId="1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7" fontId="7" fillId="0" borderId="0" xfId="19" applyNumberFormat="1" applyFont="1" applyBorder="1" applyAlignment="1">
      <alignment horizontal="center" vertical="center" wrapText="1"/>
    </xf>
    <xf numFmtId="9" fontId="7" fillId="0" borderId="0" xfId="19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7" fontId="10" fillId="0" borderId="1" xfId="19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67" fontId="4" fillId="0" borderId="0" xfId="19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9" fontId="4" fillId="0" borderId="0" xfId="19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7" fontId="10" fillId="0" borderId="0" xfId="19" applyNumberFormat="1" applyFont="1" applyBorder="1" applyAlignment="1">
      <alignment horizontal="left" vertical="center" wrapText="1"/>
    </xf>
    <xf numFmtId="167" fontId="10" fillId="0" borderId="1" xfId="19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9" fontId="10" fillId="0" borderId="0" xfId="19" applyFont="1" applyBorder="1" applyAlignment="1">
      <alignment horizontal="left" vertical="center"/>
    </xf>
    <xf numFmtId="167" fontId="10" fillId="0" borderId="0" xfId="19" applyNumberFormat="1" applyFont="1" applyBorder="1" applyAlignment="1">
      <alignment horizontal="left" vertical="center"/>
    </xf>
    <xf numFmtId="166" fontId="10" fillId="0" borderId="0" xfId="19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7" fontId="10" fillId="0" borderId="0" xfId="19" applyNumberFormat="1" applyFont="1" applyBorder="1" applyAlignment="1">
      <alignment/>
    </xf>
    <xf numFmtId="167" fontId="10" fillId="0" borderId="1" xfId="19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67" fontId="11" fillId="0" borderId="1" xfId="19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67" fontId="8" fillId="0" borderId="1" xfId="0" applyNumberFormat="1" applyFont="1" applyBorder="1" applyAlignment="1">
      <alignment horizontal="center" vertical="center"/>
    </xf>
    <xf numFmtId="167" fontId="5" fillId="0" borderId="0" xfId="19" applyNumberFormat="1" applyFont="1" applyBorder="1" applyAlignment="1">
      <alignment horizontal="left" vertical="center" wrapText="1"/>
    </xf>
    <xf numFmtId="167" fontId="0" fillId="0" borderId="0" xfId="19" applyNumberFormat="1" applyBorder="1" applyAlignment="1">
      <alignment horizontal="left" vertical="center" wrapText="1"/>
    </xf>
    <xf numFmtId="167" fontId="10" fillId="0" borderId="0" xfId="19" applyNumberFormat="1" applyFont="1" applyBorder="1" applyAlignment="1">
      <alignment horizontal="center" vertical="center" wrapText="1"/>
    </xf>
    <xf numFmtId="167" fontId="0" fillId="0" borderId="0" xfId="19" applyNumberFormat="1" applyBorder="1" applyAlignment="1">
      <alignment/>
    </xf>
    <xf numFmtId="9" fontId="10" fillId="0" borderId="0" xfId="19" applyFont="1" applyBorder="1" applyAlignment="1">
      <alignment/>
    </xf>
    <xf numFmtId="167" fontId="10" fillId="0" borderId="0" xfId="19" applyNumberFormat="1" applyFont="1" applyBorder="1" applyAlignment="1">
      <alignment wrapText="1"/>
    </xf>
    <xf numFmtId="0" fontId="10" fillId="0" borderId="0" xfId="0" applyNumberFormat="1" applyFont="1" applyAlignment="1">
      <alignment horizontal="center" vertical="center" wrapText="1"/>
    </xf>
    <xf numFmtId="49" fontId="4" fillId="0" borderId="0" xfId="19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10" fillId="0" borderId="0" xfId="19" applyNumberFormat="1" applyFont="1" applyBorder="1" applyAlignment="1">
      <alignment horizontal="center" vertical="center" wrapText="1"/>
    </xf>
    <xf numFmtId="171" fontId="10" fillId="0" borderId="0" xfId="19" applyNumberFormat="1" applyFont="1" applyBorder="1" applyAlignment="1">
      <alignment horizontal="center" vertical="center" wrapText="1"/>
    </xf>
    <xf numFmtId="2" fontId="10" fillId="0" borderId="0" xfId="19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49" fontId="0" fillId="0" borderId="0" xfId="19" applyNumberFormat="1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5" fillId="0" borderId="0" xfId="19" applyNumberFormat="1" applyFont="1" applyBorder="1" applyAlignment="1">
      <alignment horizontal="left" wrapText="1"/>
    </xf>
    <xf numFmtId="167" fontId="17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Доля на рынке сигарет и папирос</a:t>
            </a:r>
            <a:r>
              <a:rPr lang="en-US" cap="none" sz="1000" b="1" i="0" u="none" baseline="0"/>
              <a:t>
</a:t>
            </a:r>
            <a:r>
              <a:rPr lang="en-US" cap="none" sz="1000" b="0" i="0" u="none" baseline="0"/>
              <a:t>(1 полугодие 2007)</a:t>
            </a:r>
          </a:p>
        </c:rich>
      </c:tx>
      <c:layout>
        <c:manualLayout>
          <c:xMode val="factor"/>
          <c:yMode val="factor"/>
          <c:x val="0.013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25"/>
          <c:y val="0.383"/>
          <c:w val="0.42525"/>
          <c:h val="0.351"/>
        </c:manualLayout>
      </c:layout>
      <c:ofPieChart>
        <c:ofPieType val="pie"/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Дж.Т.И. </a:t>
                    </a:r>
                    <a:r>
                      <a:rPr lang="en-US" cap="none" sz="1000" b="0" i="0" u="none" baseline="0"/>
                      <a:t>                               </a:t>
                    </a:r>
                    <a:r>
                      <a:rPr lang="en-US" cap="none" sz="900" b="0" i="0" u="none" baseline="0"/>
                      <a:t>(производители: ООО «Петро», 
ЗАО «Лиггетт-Дукат»);</a:t>
                    </a:r>
                    <a:r>
                      <a:rPr lang="en-US" cap="none" sz="1000" b="0" i="0" u="none" baseline="0"/>
                      <a:t> 
</a:t>
                    </a:r>
                    <a:r>
                      <a:rPr lang="en-US" cap="none" sz="1000" b="1" i="0" u="none" baseline="0"/>
                      <a:t>36,7%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ФИЛИП МОРРИС</a:t>
                    </a:r>
                    <a:r>
                      <a:rPr lang="en-US" cap="none" sz="1000" b="0" i="0" u="none" baseline="0"/>
                      <a:t> </a:t>
                    </a:r>
                    <a:r>
                      <a:rPr lang="en-US" cap="none" sz="900" b="0" i="0" u="none" baseline="0"/>
                      <a:t>(производители: ЗАО «Филип Моррис Ижора», ОАО «Филип Моррис Кубань»);</a:t>
                    </a:r>
                    <a:r>
                      <a:rPr lang="en-US" cap="none" sz="1000" b="0" i="0" u="none" baseline="0"/>
                      <a:t> 
</a:t>
                    </a:r>
                    <a:r>
                      <a:rPr lang="en-US" cap="none" sz="1000" b="1" i="0" u="none" baseline="0"/>
                      <a:t>22,1%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БРИТИШ АМЕРИКАН ТОБАККО
</a:t>
                    </a:r>
                    <a:r>
                      <a:rPr lang="en-US" cap="none" sz="900" b="0" i="0" u="none" baseline="0"/>
                      <a:t>(производители: ОАО «Бритиш Американ Тобакко-Ява», ОАО «Бритиш Американ Тобакко-СПб», ОАО «Бритиш Американ Тобакко-СТФ»);</a:t>
                    </a:r>
                    <a:r>
                      <a:rPr lang="en-US" cap="none" sz="1000" b="0" i="0" u="none" baseline="0"/>
                      <a:t> </a:t>
                    </a:r>
                    <a:r>
                      <a:rPr lang="en-US" cap="none" sz="1000" b="1" i="0" u="none" baseline="0"/>
                      <a:t>21,6%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ИМПЕРИАЛ ТОБАККО</a:t>
                    </a:r>
                    <a:r>
                      <a:rPr lang="en-US" cap="none" sz="1000" b="0" i="0" u="none" baseline="0"/>
                      <a:t> </a:t>
                    </a:r>
                    <a:r>
                      <a:rPr lang="en-US" cap="none" sz="900" b="0" i="0" u="none" baseline="0"/>
                      <a:t>(производители: ООО «Табачная фабрика Реемтсма-Волга», ЗАО «Балканская звезда»);</a:t>
                    </a:r>
                    <a:r>
                      <a:rPr lang="en-US" cap="none" sz="1000" b="0" i="0" u="none" baseline="0"/>
                      <a:t> </a:t>
                    </a:r>
                    <a:r>
                      <a:rPr lang="en-US" cap="none" sz="1000" b="1" i="0" u="none" baseline="0"/>
                      <a:t>9,5%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ОАО «Донской табак»;
</a:t>
                    </a:r>
                    <a:r>
                      <a:rPr lang="en-US" cap="none" sz="1000" b="1" i="0" u="none" baseline="0"/>
                      <a:t>4,3%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sng" baseline="0"/>
                      <a:t>Другие</a:t>
                    </a:r>
                    <a:r>
                      <a:rPr lang="en-US" cap="none" sz="1000" b="0" i="0" u="none" baseline="0"/>
                      <a:t>; </a:t>
                    </a:r>
                    <a:r>
                      <a:rPr lang="en-US" cap="none" sz="1000" b="1" i="0" u="none" baseline="0"/>
                      <a:t>5,9%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'[1]Доля 1 пол. 2007'!$A$2:$A$12</c:f>
              <c:strCache>
                <c:ptCount val="11"/>
                <c:pt idx="0">
                  <c:v>Дж.Т.И.                                (производители: ООО «Петро», ЗАО «Лиггетт-Дукат»)</c:v>
                </c:pt>
                <c:pt idx="1">
                  <c:v>ФИЛИП МОРРИС (производители: ЗАО «Филип Моррис Ижора», ОАО «Филип Моррис Кубань»</c:v>
                </c:pt>
                <c:pt idx="2">
                  <c:v>БРИТИШ АМЕРИКАН ТОБАККО  (производители: ОАО «Бритиш Американ Тобакко-Ява», ОАО «Бритиш Американ Тобакко-СПб», ОАО «Бритиш Американ Тобакко-СТФ»</c:v>
                </c:pt>
                <c:pt idx="3">
                  <c:v>ИМПЕРИАЛ ТОБАККО (производители: ООО «Табачная фабрика Реемтсма-Волга», ЗАО «Балканская звезда»)</c:v>
                </c:pt>
                <c:pt idx="4">
                  <c:v>ОАО «Донской табак»</c:v>
                </c:pt>
                <c:pt idx="5">
                  <c:v>ЗАО «Нево Табак»</c:v>
                </c:pt>
                <c:pt idx="6">
                  <c:v>ОАО «Погаpская сигаретно-сигаpная фабрика»</c:v>
                </c:pt>
                <c:pt idx="7">
                  <c:v>ООО «Балтийская табачная фабрика»</c:v>
                </c:pt>
                <c:pt idx="8">
                  <c:v>ОАО «Усмань-табак»</c:v>
                </c:pt>
                <c:pt idx="9">
                  <c:v>ОАО «Моршанская табачная фабрика»</c:v>
                </c:pt>
                <c:pt idx="10">
                  <c:v>ОАО «Табачная фабрика «Канская»</c:v>
                </c:pt>
              </c:strCache>
            </c:strRef>
          </c:cat>
          <c:val>
            <c:numRef>
              <c:f>'[1]Доля 1 пол. 2007'!$B$2:$B$12</c:f>
              <c:numCache>
                <c:ptCount val="11"/>
                <c:pt idx="0">
                  <c:v>0.36680808476292204</c:v>
                </c:pt>
                <c:pt idx="1">
                  <c:v>0.22071724571489412</c:v>
                </c:pt>
                <c:pt idx="2">
                  <c:v>0.21566793902711107</c:v>
                </c:pt>
                <c:pt idx="3">
                  <c:v>0.0945315398833492</c:v>
                </c:pt>
                <c:pt idx="4">
                  <c:v>0.04328147714325276</c:v>
                </c:pt>
                <c:pt idx="5">
                  <c:v>0.01858561902256048</c:v>
                </c:pt>
                <c:pt idx="6">
                  <c:v>0.01744361859555629</c:v>
                </c:pt>
                <c:pt idx="7">
                  <c:v>0.012038526619076402</c:v>
                </c:pt>
                <c:pt idx="8">
                  <c:v>0.004060571533128199</c:v>
                </c:pt>
                <c:pt idx="9">
                  <c:v>0.004040042648658599</c:v>
                </c:pt>
                <c:pt idx="10">
                  <c:v>0.0028253350494908147</c:v>
                </c:pt>
              </c:numCache>
            </c:numRef>
          </c:val>
        </c:ser>
        <c:gapWidth val="110"/>
        <c:splitType val="pos"/>
        <c:splitPos val="6"/>
        <c:secondPieSize val="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Доля сегмента на рынке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7575"/>
          <c:y val="0.29725"/>
          <c:w val="0.54575"/>
          <c:h val="0.3475"/>
        </c:manualLayout>
      </c:layout>
      <c:pie3D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Доступный </a:t>
                    </a:r>
                    <a:r>
                      <a:rPr lang="en-US" cap="none" sz="800" b="0" i="0" u="sng" baseline="0"/>
                      <a:t>14,3%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85,7%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('[1]Доля в сегментах'!$E$13,'[1]Доля в сегментах'!$E$14)</c:f>
              <c:numCache>
                <c:ptCount val="2"/>
                <c:pt idx="0">
                  <c:v>0.14274286549713072</c:v>
                </c:pt>
                <c:pt idx="1">
                  <c:v>0.8572571345028692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Доступный
</a:t>
            </a:r>
            <a:r>
              <a:rPr lang="en-US" cap="none" sz="1000" b="0" i="0" u="none" baseline="0"/>
              <a:t>(1 полугодие 2007)</a:t>
            </a:r>
          </a:p>
        </c:rich>
      </c:tx>
      <c:layout>
        <c:manualLayout>
          <c:xMode val="factor"/>
          <c:yMode val="factor"/>
          <c:x val="-0.05225"/>
          <c:y val="0.03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475"/>
          <c:y val="0.54425"/>
          <c:w val="0.4275"/>
          <c:h val="0.2755"/>
        </c:manualLayout>
      </c:layout>
      <c:pie3DChart>
        <c:varyColors val="1"/>
        <c:ser>
          <c:idx val="0"/>
          <c:order val="0"/>
          <c:tx>
            <c:strRef>
              <c:f>'[1]Доля в сегментах'!$E$1</c:f>
              <c:strCache>
                <c:ptCount val="1"/>
                <c:pt idx="0">
                  <c:v>Доступный 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3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Дж.Т.И.      </a:t>
                    </a:r>
                    <a:r>
                      <a:rPr lang="en-US" cap="none" sz="900" b="0" i="0" u="none" baseline="0"/>
                      <a:t>                          (производители: ООО «Петро», 
ЗАО «Лиггетт-Дукат»); 
</a:t>
                    </a:r>
                    <a:r>
                      <a:rPr lang="en-US" cap="none" sz="1000" b="1" i="0" u="none" baseline="0"/>
                      <a:t>32,2%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ФИЛИП МОРРИС
</a:t>
                    </a:r>
                    <a:r>
                      <a:rPr lang="en-US" cap="none" sz="900" b="0" i="0" u="none" baseline="0"/>
                      <a:t>(производители: ЗАО «Филип Моррис Ижора», ОАО «Филип Моррис Кубань»); </a:t>
                    </a:r>
                    <a:r>
                      <a:rPr lang="en-US" cap="none" sz="1000" b="1" i="0" u="none" baseline="0"/>
                      <a:t>26,1%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БРИТИШ АМЕРИКАН ТОБАККО</a:t>
                    </a:r>
                    <a:r>
                      <a:rPr lang="en-US" cap="none" sz="1000" b="1" i="0" u="none" baseline="0"/>
                      <a:t>
</a:t>
                    </a:r>
                    <a:r>
                      <a:rPr lang="en-US" cap="none" sz="900" b="0" i="0" u="none" baseline="0"/>
                      <a:t>(производители: ОАО «Бритиш Американ Тобакко-Ява», ОАО «Бритиш Американ Тобакко-СПб», ОАО «Бритиш Американ Тобакко-СТФ»); </a:t>
                    </a:r>
                    <a:r>
                      <a:rPr lang="en-US" cap="none" sz="1000" b="1" i="0" u="none" baseline="0"/>
                      <a:t>35,4%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ИМПЕРИАЛ ТОБАККО</a:t>
                    </a:r>
                    <a:r>
                      <a:rPr lang="en-US" cap="none" sz="900" b="0" i="0" u="none" baseline="0"/>
                      <a:t> (производители: ООО «Табачная фабрика Реемтсма-Волга», ЗАО «Балканская звезда»); </a:t>
                    </a:r>
                    <a:r>
                      <a:rPr lang="en-US" cap="none" sz="1000" b="1" i="0" u="none" baseline="0"/>
                      <a:t>0,5%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ОАО «Донской табак»;
</a:t>
                    </a:r>
                    <a:r>
                      <a:rPr lang="en-US" cap="none" sz="1000" b="1" i="0" u="none" baseline="0"/>
                      <a:t>5,8%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ЗАО «Нево Табак»;
</a:t>
                    </a:r>
                    <a:r>
                      <a:rPr lang="en-US" cap="none" sz="1000" b="1" i="0" u="none" baseline="0"/>
                      <a:t>0,1%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'[1]Доля в сегментах'!$A$2:$A$7</c:f>
              <c:strCache>
                <c:ptCount val="6"/>
                <c:pt idx="0">
                  <c:v>Дж.Т.И.                                (производители: ООО «Петро», ЗАО «Лиггетт-Дукат»)</c:v>
                </c:pt>
                <c:pt idx="1">
                  <c:v>ФИЛИП МОРРИС (производители: ЗАО «Филип Моррис Ижора», ОАО «Филип Моррис Кубань»</c:v>
                </c:pt>
                <c:pt idx="2">
                  <c:v>БРИТИШ АМЕРИКАН ТОБАККО  (производители: ОАО «Бритиш Американ Тобакко-Ява», ОАО «Бритиш Американ Тобакко-СПб», ОАО «Бритиш Американ Тобакко-СТФ»</c:v>
                </c:pt>
                <c:pt idx="3">
                  <c:v>ИМПЕРИАЛ ТОБАККО (производители: ООО «Табачная фабрика Реемтсма-Волга», ЗАО «Балканская звезда»)</c:v>
                </c:pt>
                <c:pt idx="4">
                  <c:v>ОАО «Донской табак»</c:v>
                </c:pt>
                <c:pt idx="5">
                  <c:v>ЗАО «Нево Табак»</c:v>
                </c:pt>
              </c:strCache>
            </c:strRef>
          </c:cat>
          <c:val>
            <c:numRef>
              <c:f>'[1]Доля в сегментах'!$E$2:$E$7</c:f>
              <c:numCache>
                <c:ptCount val="6"/>
                <c:pt idx="0">
                  <c:v>0.3217278278343837</c:v>
                </c:pt>
                <c:pt idx="1">
                  <c:v>0.26051128672052093</c:v>
                </c:pt>
                <c:pt idx="2">
                  <c:v>0.3539487476284981</c:v>
                </c:pt>
                <c:pt idx="3">
                  <c:v>0.0046526225956277706</c:v>
                </c:pt>
                <c:pt idx="4">
                  <c:v>0.05816985628437359</c:v>
                </c:pt>
                <c:pt idx="5">
                  <c:v>0.0009896589365958914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Доля сегмента на рынке</a:t>
            </a:r>
          </a:p>
        </c:rich>
      </c:tx>
      <c:layout>
        <c:manualLayout>
          <c:xMode val="factor"/>
          <c:yMode val="factor"/>
          <c:x val="0.09425"/>
          <c:y val="0.047"/>
        </c:manualLayout>
      </c:layout>
      <c:spPr>
        <a:noFill/>
        <a:ln>
          <a:no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145"/>
          <c:y val="0.31325"/>
          <c:w val="0.44375"/>
          <c:h val="0.28125"/>
        </c:manualLayout>
      </c:layout>
      <c:pie3D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Дешевый с фильтром 
43,8%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56,2%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('[1]Доля в сегментах'!$F$13,'[1]Доля в сегментах'!$F$14)</c:f>
              <c:numCache>
                <c:ptCount val="2"/>
                <c:pt idx="0">
                  <c:v>0.43828424397974003</c:v>
                </c:pt>
                <c:pt idx="1">
                  <c:v>0.5617157560202599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Дешевый с фильтром</a:t>
            </a:r>
            <a:r>
              <a:rPr lang="en-US" cap="none" sz="925" b="1" i="0" u="none" baseline="0"/>
              <a:t>
</a:t>
            </a:r>
            <a:r>
              <a:rPr lang="en-US" cap="none" sz="800" b="0" i="0" u="none" baseline="0"/>
              <a:t>(1 полугодие 2007)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2115"/>
          <c:y val="0.46575"/>
          <c:w val="0.4685"/>
          <c:h val="0.2345"/>
        </c:manualLayout>
      </c:layout>
      <c:pie3DChart>
        <c:varyColors val="1"/>
        <c:ser>
          <c:idx val="0"/>
          <c:order val="0"/>
          <c:tx>
            <c:strRef>
              <c:f>'[1]Доля в сегментах'!$F$1</c:f>
              <c:strCache>
                <c:ptCount val="1"/>
                <c:pt idx="0">
                  <c:v>Дешевый с фильтром %</c:v>
                </c:pt>
              </c:strCache>
            </c:strRef>
          </c:tx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3300"/>
              </a:solidFill>
            </c:spPr>
          </c:dPt>
          <c:dPt>
            <c:idx val="3"/>
          </c:dPt>
          <c:dPt>
            <c:idx val="6"/>
            <c:spPr>
              <a:solidFill>
                <a:srgbClr val="99CC00"/>
              </a:solidFill>
            </c:spPr>
          </c:dPt>
          <c:dPt>
            <c:idx val="7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/>
                      <a:t>Дж.Т.И.                </a:t>
                    </a:r>
                    <a:r>
                      <a:rPr lang="en-US" cap="none" sz="825" b="0" i="0" u="none" baseline="0"/>
                      <a:t>                (производители: ООО «Петро», 
ЗАО «Лиггетт-Дукат»);
</a:t>
                    </a:r>
                    <a:r>
                      <a:rPr lang="en-US" cap="none" sz="925" b="1" i="0" u="none" baseline="0"/>
                      <a:t>40,9%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/>
                      <a:t>ФИЛИП МОРРИС
</a:t>
                    </a:r>
                    <a:r>
                      <a:rPr lang="en-US" cap="none" sz="825" b="0" i="0" u="none" baseline="0"/>
                      <a:t>(производители: ЗАО «Филип Моррис Ижора», ОАО «Филип Моррис Кубань»); </a:t>
                    </a:r>
                    <a:r>
                      <a:rPr lang="en-US" cap="none" sz="925" b="1" i="0" u="none" baseline="0"/>
                      <a:t>12,8%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/>
                      <a:t>БРИТИШ АМЕРИКАН ТОБАККО</a:t>
                    </a:r>
                    <a:r>
                      <a:rPr lang="en-US" cap="none" sz="925" b="0" i="0" u="none" baseline="0"/>
                      <a:t> 
</a:t>
                    </a:r>
                    <a:r>
                      <a:rPr lang="en-US" cap="none" sz="825" b="0" i="0" u="none" baseline="0"/>
                      <a:t>(производители: ОАО «Бритиш Американ Тобакко-Ява», ОАО «Бритиш Американ Тобакко-СПб», ОАО «Бритиш Американ Тобакко-СТФ»); </a:t>
                    </a:r>
                    <a:r>
                      <a:rPr lang="en-US" cap="none" sz="925" b="1" i="0" u="none" baseline="0"/>
                      <a:t>21,4%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/>
                      <a:t>ИМПЕРИАЛ ТОБАККО</a:t>
                    </a:r>
                    <a:r>
                      <a:rPr lang="en-US" cap="none" sz="925" b="1" i="0" u="none" baseline="0"/>
                      <a:t> </a:t>
                    </a:r>
                    <a:r>
                      <a:rPr lang="en-US" cap="none" sz="825" b="0" i="0" u="none" baseline="0"/>
                      <a:t>(производители: ООО «Табачная фабрика Реемтсма-Волга», ЗАО «Балканская звезда»);
</a:t>
                    </a:r>
                    <a:r>
                      <a:rPr lang="en-US" cap="none" sz="925" b="1" i="0" u="none" baseline="0"/>
                      <a:t>15,3%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ОАО «Донской табак»;
</a:t>
                    </a:r>
                    <a:r>
                      <a:rPr lang="en-US" cap="none" sz="925" b="1" i="0" u="none" baseline="0"/>
                      <a:t>4,8%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ЗАО «Нево Табак»;
</a:t>
                    </a:r>
                    <a:r>
                      <a:rPr lang="en-US" cap="none" sz="925" b="1" i="0" u="none" baseline="0"/>
                      <a:t>1,9%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ОАО «Погаpская сигаретно-сигаpная фабрика»; </a:t>
                    </a:r>
                    <a:r>
                      <a:rPr lang="en-US" cap="none" sz="925" b="1" i="0" u="none" baseline="0"/>
                      <a:t>0,1%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ООО «Балтийская табачная фабрика»; </a:t>
                    </a:r>
                    <a:r>
                      <a:rPr lang="en-US" cap="none" sz="925" b="1" i="0" u="none" baseline="0"/>
                      <a:t>2,7%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'[1]Доля в сегментах'!$A$2:$A$9</c:f>
              <c:strCache>
                <c:ptCount val="8"/>
                <c:pt idx="0">
                  <c:v>Дж.Т.И.                                (производители: ООО «Петро», ЗАО «Лиггетт-Дукат»)</c:v>
                </c:pt>
                <c:pt idx="1">
                  <c:v>ФИЛИП МОРРИС (производители: ЗАО «Филип Моррис Ижора», ОАО «Филип Моррис Кубань»</c:v>
                </c:pt>
                <c:pt idx="2">
                  <c:v>БРИТИШ АМЕРИКАН ТОБАККО  (производители: ОАО «Бритиш Американ Тобакко-Ява», ОАО «Бритиш Американ Тобакко-СПб», ОАО «Бритиш Американ Тобакко-СТФ»</c:v>
                </c:pt>
                <c:pt idx="3">
                  <c:v>ИМПЕРИАЛ ТОБАККО (производители: ООО «Табачная фабрика Реемтсма-Волга», ЗАО «Балканская звезда»)</c:v>
                </c:pt>
                <c:pt idx="4">
                  <c:v>ОАО «Донской табак»</c:v>
                </c:pt>
                <c:pt idx="5">
                  <c:v>ЗАО «Нево Табак»</c:v>
                </c:pt>
                <c:pt idx="6">
                  <c:v>ОАО «Погаpская сигаретно-сигаpная фабрика»</c:v>
                </c:pt>
                <c:pt idx="7">
                  <c:v>ООО «Балтийская табачная фабрика»</c:v>
                </c:pt>
              </c:strCache>
            </c:strRef>
          </c:cat>
          <c:val>
            <c:numRef>
              <c:f>'[1]Доля в сегментах'!$F$2:$F$9</c:f>
              <c:numCache>
                <c:ptCount val="8"/>
                <c:pt idx="0">
                  <c:v>0.4086387788941049</c:v>
                </c:pt>
                <c:pt idx="1">
                  <c:v>0.1283933012888587</c:v>
                </c:pt>
                <c:pt idx="2">
                  <c:v>0.2139041819708851</c:v>
                </c:pt>
                <c:pt idx="3">
                  <c:v>0.15320016086219523</c:v>
                </c:pt>
                <c:pt idx="4">
                  <c:v>0.047561567979933356</c:v>
                </c:pt>
                <c:pt idx="5">
                  <c:v>0.019171454490100485</c:v>
                </c:pt>
                <c:pt idx="6">
                  <c:v>0.0012892706449294205</c:v>
                </c:pt>
                <c:pt idx="7">
                  <c:v>0.027467395381963335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566538"/>
        <c:axId val="61445659"/>
      </c:barChart>
      <c:catAx>
        <c:axId val="51566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445659"/>
        <c:crosses val="autoZero"/>
        <c:auto val="1"/>
        <c:lblOffset val="100"/>
        <c:noMultiLvlLbl val="0"/>
      </c:catAx>
      <c:valAx>
        <c:axId val="614456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566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Сигареты без фильтра, папиросы
</a:t>
            </a:r>
            <a:r>
              <a:rPr lang="en-US" cap="none" sz="900" b="0" i="0" u="none" baseline="0"/>
              <a:t>(1 полугодие 2007)</a:t>
            </a:r>
          </a:p>
        </c:rich>
      </c:tx>
      <c:layout>
        <c:manualLayout>
          <c:xMode val="factor"/>
          <c:yMode val="factor"/>
          <c:x val="0.175"/>
          <c:y val="0.0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425"/>
          <c:y val="0.41425"/>
          <c:w val="0.431"/>
          <c:h val="0.28875"/>
        </c:manualLayout>
      </c:layout>
      <c:pie3DChart>
        <c:varyColors val="1"/>
        <c:ser>
          <c:idx val="0"/>
          <c:order val="0"/>
          <c:tx>
            <c:strRef>
              <c:f>'[1]Доля в сегментах'!$G$1</c:f>
              <c:strCache>
                <c:ptCount val="1"/>
                <c:pt idx="0">
                  <c:v>Сигареты без фильтра, папиросы 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00"/>
              </a:solidFill>
            </c:spPr>
          </c:dPt>
          <c:dPt>
            <c:idx val="7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Дж.Т.И.                 </a:t>
                    </a:r>
                    <a:r>
                      <a:rPr lang="en-US" cap="none" sz="900" b="0" i="0" u="none" baseline="0"/>
                      <a:t>               (производители: ООО «Петро», ЗАО «Лиггетт-Дукат»); </a:t>
                    </a:r>
                    <a:r>
                      <a:rPr lang="en-US" cap="none" sz="900" b="1" i="0" u="none" baseline="0"/>
                      <a:t>20,7%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ИМПЕРИАЛ ТОБАККО </a:t>
                    </a:r>
                    <a:r>
                      <a:rPr lang="en-US" cap="none" sz="800" b="0" i="0" u="none" baseline="0"/>
                      <a:t>(производители: ООО «Табачная фабрика Реемтсма-Волга», ЗАО «Балканская звезда»); </a:t>
                    </a:r>
                    <a:r>
                      <a:rPr lang="en-US" cap="none" sz="900" b="1" i="0" u="none" baseline="0"/>
                      <a:t>15,4%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ОАО «Донской табак»; </a:t>
                    </a:r>
                    <a:r>
                      <a:rPr lang="en-US" cap="none" sz="900" b="1" i="0" u="none" baseline="0"/>
                      <a:t>16,1%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ЗАО «Нево Табак»; </a:t>
                    </a:r>
                    <a:r>
                      <a:rPr lang="en-US" cap="none" sz="900" b="1" i="0" u="none" baseline="0"/>
                      <a:t>12,7%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ОАО «Погаpская сигаретно-сигаpная фабрика»; </a:t>
                    </a:r>
                    <a:r>
                      <a:rPr lang="en-US" cap="none" sz="900" b="1" i="0" u="none" baseline="0"/>
                      <a:t>21,4%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ОАО «Усмань-табак»; </a:t>
                    </a:r>
                    <a:r>
                      <a:rPr lang="en-US" cap="none" sz="900" b="1" i="0" u="none" baseline="0"/>
                      <a:t>5,2%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ОАО «Моршанская табачная фабрика»;</a:t>
                    </a:r>
                    <a:r>
                      <a:rPr lang="en-US" cap="none" sz="800" b="0" i="0" u="none" baseline="0"/>
                      <a:t> </a:t>
                    </a:r>
                    <a:r>
                      <a:rPr lang="en-US" cap="none" sz="900" b="1" i="0" u="none" baseline="0"/>
                      <a:t>5,1%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ОАО «Табачная фабрика «Канская»; </a:t>
                    </a:r>
                    <a:r>
                      <a:rPr lang="en-US" cap="none" sz="900" b="1" i="0" u="none" baseline="0"/>
                      <a:t>3,4%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('[1]Доля в сегментах'!$A$2,'[1]Доля в сегментах'!$A$5:$A$8,'[1]Доля в сегментах'!$A$10:$A$12)</c:f>
              <c:strCache>
                <c:ptCount val="8"/>
                <c:pt idx="0">
                  <c:v>Дж.Т.И.                                (производители: ООО «Петро», ЗАО «Лиггетт-Дукат»)</c:v>
                </c:pt>
                <c:pt idx="1">
                  <c:v>ИМПЕРИАЛ ТОБАККО (производители: ООО «Табачная фабрика Реемтсма-Волга», ЗАО «Балканская звезда»)</c:v>
                </c:pt>
                <c:pt idx="2">
                  <c:v>ОАО «Донской табак»</c:v>
                </c:pt>
                <c:pt idx="3">
                  <c:v>ЗАО «Нево Табак»</c:v>
                </c:pt>
                <c:pt idx="4">
                  <c:v>ОАО «Погаpская сигаретно-сигаpная фабрика»</c:v>
                </c:pt>
                <c:pt idx="5">
                  <c:v>ОАО «Усмань-табак»</c:v>
                </c:pt>
                <c:pt idx="6">
                  <c:v>ОАО «Моршанская табачная фабрика»</c:v>
                </c:pt>
                <c:pt idx="7">
                  <c:v>ОАО «Табачная фабрика «Канская»</c:v>
                </c:pt>
              </c:strCache>
            </c:strRef>
          </c:cat>
          <c:val>
            <c:numRef>
              <c:f>('[1]Доля в сегментах'!$G$2,'[1]Доля в сегментах'!$G$5:$G$8,'[1]Доля в сегментах'!$G$10:$G$12)</c:f>
              <c:numCache>
                <c:ptCount val="8"/>
                <c:pt idx="0">
                  <c:v>0.2065167879981695</c:v>
                </c:pt>
                <c:pt idx="1">
                  <c:v>0.15387188727940132</c:v>
                </c:pt>
                <c:pt idx="2">
                  <c:v>0.16131566656911261</c:v>
                </c:pt>
                <c:pt idx="3">
                  <c:v>0.12745337709562543</c:v>
                </c:pt>
                <c:pt idx="4">
                  <c:v>0.21423930072292247</c:v>
                </c:pt>
                <c:pt idx="5">
                  <c:v>0.05154079728807903</c:v>
                </c:pt>
                <c:pt idx="6">
                  <c:v>0.05128022434548567</c:v>
                </c:pt>
                <c:pt idx="7">
                  <c:v>0.03378195870120404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 Cyr"/>
                <a:ea typeface="Arial Cyr"/>
                <a:cs typeface="Arial Cyr"/>
              </a:rPr>
              <a:t>Доля сегмента на рынке</a:t>
            </a:r>
          </a:p>
        </c:rich>
      </c:tx>
      <c:layout>
        <c:manualLayout>
          <c:xMode val="factor"/>
          <c:yMode val="factor"/>
          <c:x val="0.0275"/>
          <c:y val="0.07225"/>
        </c:manualLayout>
      </c:layout>
      <c:spPr>
        <a:noFill/>
        <a:ln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24725"/>
          <c:y val="0.343"/>
          <c:w val="0.66575"/>
          <c:h val="0.302"/>
        </c:manualLayout>
      </c:layout>
      <c:pie3DChart>
        <c:varyColors val="1"/>
        <c:ser>
          <c:idx val="0"/>
          <c:order val="0"/>
          <c:tx>
            <c:strRef>
              <c:f>'[1]Доля в сегментах'!$A$13</c:f>
              <c:strCache>
                <c:ptCount val="1"/>
                <c:pt idx="0">
                  <c:v>Доля сегмента на рынке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sng" baseline="0">
                        <a:latin typeface="Arial Cyr"/>
                        <a:ea typeface="Arial Cyr"/>
                        <a:cs typeface="Arial Cyr"/>
                      </a:rPr>
                      <a:t>сигареты без фильтра, папиросы 7,9%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 Cyr"/>
                        <a:ea typeface="Arial Cyr"/>
                        <a:cs typeface="Arial Cyr"/>
                      </a:rPr>
                      <a:t>92,1%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'[1]Доля в сегментах'!$G$13:$H$13</c:f>
              <c:numCache>
                <c:ptCount val="2"/>
                <c:pt idx="0">
                  <c:v>0.07878363833668084</c:v>
                </c:pt>
                <c:pt idx="1">
                  <c:v>0.9212163616633191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Доля на рынке сигарет и папирос в 2006 году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025"/>
          <c:y val="0.507"/>
          <c:w val="0.43275"/>
          <c:h val="0.32175"/>
        </c:manualLayout>
      </c:layout>
      <c:ofPieChart>
        <c:ofPieType val="pie"/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spPr>
              <a:ln w="3175">
                <a:noFill/>
              </a:ln>
            </c:spPr>
          </c:dPt>
          <c:dPt>
            <c:idx val="12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JTI
(производитель - ООО «Петро»); 18,54%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АЛТАДИС
(производитель: ЗАО «Балканская звезда»); 5,66%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ОАО «Донской табак»;
4,23%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ЗАО «Нево Табак»;
1,89%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/>
                </a:ln>
              </c:spPr>
            </c:leaderLines>
          </c:dLbls>
          <c:cat>
            <c:strRef>
              <c:f>'[2]Доля 2006'!$A$2:$A$14</c:f>
              <c:strCache>
                <c:ptCount val="13"/>
                <c:pt idx="0">
                  <c:v>JTI                                (производитель - ООО «Петро»)</c:v>
                </c:pt>
                <c:pt idx="1">
                  <c:v>ГАЛЛАХЕР (производитель - ЗАО «Лиггетт-Дукат»)</c:v>
                </c:pt>
                <c:pt idx="2">
                  <c:v>ФИЛИП МОРРИС (производители: ЗАО «Филип Моррис Ижора», ОАО «Филип Моррис Кубань»</c:v>
                </c:pt>
                <c:pt idx="3">
                  <c:v>БРИТИШ АМЕРИКАН ТОБАККО  (производители: ОАО «Бритиш Американ Тобакко-Ява», ОАО «Бритиш Американ Тобакко-СПб», ОАО «Бритиш Американ Тобакко-СТФ»</c:v>
                </c:pt>
                <c:pt idx="4">
                  <c:v>ИМПЕРИАЛ ТОБАККО (производители: ООО «Табачная фабрика Реемтсма-Волга»)</c:v>
                </c:pt>
                <c:pt idx="5">
                  <c:v>АЛТАДИС       (производитель: ЗАО «Балканская звезда»)</c:v>
                </c:pt>
                <c:pt idx="6">
                  <c:v>ОАО «Донской табак»</c:v>
                </c:pt>
                <c:pt idx="7">
                  <c:v>ОАО «Погаpская сигаретно-сигаpная фабрика»</c:v>
                </c:pt>
                <c:pt idx="8">
                  <c:v>ЗАО «Нево Табак»</c:v>
                </c:pt>
                <c:pt idx="9">
                  <c:v>ООО «Балтийская табачная фабрика»</c:v>
                </c:pt>
                <c:pt idx="10">
                  <c:v>ОАО «Усмань-табак»</c:v>
                </c:pt>
                <c:pt idx="11">
                  <c:v>ОАО «Табачная фабрика «Канская»</c:v>
                </c:pt>
                <c:pt idx="12">
                  <c:v>ОАО «Моршанская табачная фабрика»</c:v>
                </c:pt>
              </c:strCache>
            </c:strRef>
          </c:cat>
          <c:val>
            <c:numRef>
              <c:f>'[2]Доля 2006'!$B$2:$B$14</c:f>
              <c:numCache>
                <c:ptCount val="13"/>
                <c:pt idx="0">
                  <c:v>0.18544811595136074</c:v>
                </c:pt>
                <c:pt idx="1">
                  <c:v>0.16845061563616331</c:v>
                </c:pt>
                <c:pt idx="2">
                  <c:v>0.22190984541192849</c:v>
                </c:pt>
                <c:pt idx="3">
                  <c:v>0.20071516721263047</c:v>
                </c:pt>
                <c:pt idx="4">
                  <c:v>0.05179137119227656</c:v>
                </c:pt>
                <c:pt idx="5">
                  <c:v>0.05793382572849041</c:v>
                </c:pt>
                <c:pt idx="6">
                  <c:v>0.04231943770578969</c:v>
                </c:pt>
                <c:pt idx="7">
                  <c:v>0.027413419772797827</c:v>
                </c:pt>
                <c:pt idx="8">
                  <c:v>0.018883370916502645</c:v>
                </c:pt>
                <c:pt idx="9">
                  <c:v>0.011288906131110513</c:v>
                </c:pt>
                <c:pt idx="10">
                  <c:v>0.00532138488685932</c:v>
                </c:pt>
                <c:pt idx="11">
                  <c:v>0.004519837372520677</c:v>
                </c:pt>
                <c:pt idx="12">
                  <c:v>0.004004702081569466</c:v>
                </c:pt>
              </c:numCache>
            </c:numRef>
          </c:val>
        </c:ser>
        <c:gapWidth val="100"/>
        <c:splitType val="cust"/>
        <c:splitPos val="1"/>
        <c:secondPieSize val="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233344"/>
        <c:axId val="35555777"/>
      </c:barChart>
      <c:catAx>
        <c:axId val="41233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555777"/>
        <c:crosses val="autoZero"/>
        <c:auto val="1"/>
        <c:lblOffset val="100"/>
        <c:noMultiLvlLbl val="0"/>
      </c:catAx>
      <c:valAx>
        <c:axId val="355557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2333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Доли сегментов на рынке
</a:t>
            </a:r>
            <a:r>
              <a:rPr lang="en-US" cap="none" sz="1000" b="0" i="0" u="none" baseline="0"/>
              <a:t>(1 полугодие 2007)</a:t>
            </a:r>
          </a:p>
        </c:rich>
      </c:tx>
      <c:layout>
        <c:manualLayout>
          <c:xMode val="factor"/>
          <c:yMode val="factor"/>
          <c:x val="0.022"/>
          <c:y val="0.0395"/>
        </c:manualLayout>
      </c:layout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2365"/>
          <c:y val="0.26275"/>
          <c:w val="0.52725"/>
          <c:h val="0.5535"/>
        </c:manualLayout>
      </c:layout>
      <c:pie3DChart>
        <c:varyColors val="1"/>
        <c:ser>
          <c:idx val="0"/>
          <c:order val="0"/>
          <c:tx>
            <c:strRef>
              <c:f>'[1]расчет доли 1 пол. 2007'!$A$18</c:f>
              <c:strCache>
                <c:ptCount val="1"/>
                <c:pt idx="0">
                  <c:v>Доля сегмента на рынке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33CCCC"/>
              </a:solidFill>
            </c:spPr>
          </c:dPt>
          <c:dPt>
            <c:idx val="5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Суперпремиальный;
8,7%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Премиальный;
7,0%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Среднеценовой;
18,2%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Доступный;
14,3%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Дешёвый с фильтром;
43,8%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Сигареты без фильтра, папиросы;
7,9%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Ref>
              <c:f>('[1]расчет доли 1 пол. 2007'!$B$18,'[1]расчет доли 1 пол. 2007'!$D$18,'[1]расчет доли 1 пол. 2007'!$F$18,'[1]расчет доли 1 пол. 2007'!$H$18,'[1]расчет доли 1 пол. 2007'!$J$18,'[1]расчет доли 1 пол. 2007'!$L$18)</c:f>
              <c:numCache>
                <c:ptCount val="6"/>
                <c:pt idx="0">
                  <c:v>0.08735698170225153</c:v>
                </c:pt>
                <c:pt idx="1">
                  <c:v>0.07038584004456594</c:v>
                </c:pt>
                <c:pt idx="2">
                  <c:v>0.18244643043963094</c:v>
                </c:pt>
                <c:pt idx="3">
                  <c:v>0.14274286549713072</c:v>
                </c:pt>
                <c:pt idx="4">
                  <c:v>0.43828424397974003</c:v>
                </c:pt>
                <c:pt idx="5">
                  <c:v>0.07878363833668084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Доля сегмента на рынке</a:t>
            </a:r>
          </a:p>
        </c:rich>
      </c:tx>
      <c:layout>
        <c:manualLayout>
          <c:xMode val="factor"/>
          <c:yMode val="factor"/>
          <c:x val="0.1195"/>
          <c:y val="0.0465"/>
        </c:manualLayout>
      </c:layout>
      <c:spPr>
        <a:noFill/>
        <a:ln>
          <a:no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1595"/>
          <c:y val="0.289"/>
          <c:w val="0.60875"/>
          <c:h val="0.34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Супер
премиальный
</a:t>
                    </a:r>
                    <a:r>
                      <a:rPr lang="en-US" cap="none" sz="700" b="1" i="0" u="none" baseline="0"/>
                      <a:t>8,7%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('[1]Доля в сегментах'!$B$13,'[1]Доля в сегментах'!$B$14)</c:f>
              <c:numCache>
                <c:ptCount val="2"/>
                <c:pt idx="0">
                  <c:v>0.08735698170225153</c:v>
                </c:pt>
                <c:pt idx="1">
                  <c:v>0.9126430182977485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Суперпремиальный
</a:t>
            </a:r>
            <a:r>
              <a:rPr lang="en-US" cap="none" sz="1000" b="0" i="0" u="none" baseline="0"/>
              <a:t>(1 полугодие 2007)</a:t>
            </a:r>
          </a:p>
        </c:rich>
      </c:tx>
      <c:layout>
        <c:manualLayout>
          <c:xMode val="factor"/>
          <c:yMode val="factor"/>
          <c:x val="0.05325"/>
          <c:y val="0.05075"/>
        </c:manualLayout>
      </c:layout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31525"/>
          <c:y val="0.46125"/>
          <c:w val="0.3755"/>
          <c:h val="0.24075"/>
        </c:manualLayout>
      </c:layout>
      <c:pie3DChart>
        <c:varyColors val="1"/>
        <c:ser>
          <c:idx val="0"/>
          <c:order val="0"/>
          <c:tx>
            <c:strRef>
              <c:f>'[1]Доля в сегментах'!$B$1</c:f>
              <c:strCache>
                <c:ptCount val="1"/>
                <c:pt idx="0">
                  <c:v>Супер премиальный %</c:v>
                </c:pt>
              </c:strCache>
            </c:strRef>
          </c:tx>
          <c:explosion val="4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4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/>
                      <a:t>Дж.Т.И. </a:t>
                    </a:r>
                    <a:r>
                      <a:rPr lang="en-US" cap="none" sz="875" b="0" i="0" u="none" baseline="0"/>
                      <a:t>                               (производители: ООО «Петро», 
ЗАО «Лиггетт-Дукат»); 
</a:t>
                    </a:r>
                    <a:r>
                      <a:rPr lang="en-US" cap="none" sz="875" b="1" i="0" u="none" baseline="0"/>
                      <a:t>1,3%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/>
                      <a:t>ФИЛИП МОРРИС</a:t>
                    </a:r>
                    <a:r>
                      <a:rPr lang="en-US" cap="none" sz="875" b="0" i="0" u="none" baseline="0"/>
                      <a:t> 
(производители: ЗАО «Филип Моррис Ижора», ОАО «Филип Моррис Кубань»; 
</a:t>
                    </a:r>
                    <a:r>
                      <a:rPr lang="en-US" cap="none" sz="875" b="1" i="0" u="none" baseline="0"/>
                      <a:t>30,2%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/>
                      <a:t>БРИТИШ АМЕРИКАН ТОБАККО</a:t>
                    </a:r>
                    <a:r>
                      <a:rPr lang="en-US" cap="none" sz="875" b="0" i="0" u="none" baseline="0"/>
                      <a:t>  (производители: ОАО «Бритиш Американ Тобакко-Ява», ОАО «Бритиш Американ Тобакко-СПб», ОАО «Бритиш Американ Тобакко-СТФ»; </a:t>
                    </a:r>
                    <a:r>
                      <a:rPr lang="en-US" cap="none" sz="875" b="1" i="0" u="none" baseline="0"/>
                      <a:t>63,3%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/>
                      <a:t>ИМПЕРИАЛ ТОБАККО </a:t>
                    </a:r>
                    <a:r>
                      <a:rPr lang="en-US" cap="none" sz="875" b="0" i="0" u="none" baseline="0"/>
                      <a:t>(производители: ООО «Табачная фабрика Реемтсма-Волга», ЗАО «Балканская звезда»); </a:t>
                    </a:r>
                    <a:r>
                      <a:rPr lang="en-US" cap="none" sz="875" b="1" i="0" u="none" baseline="0"/>
                      <a:t>4,9%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ОАО «Донской табак»;
</a:t>
                    </a:r>
                    <a:r>
                      <a:rPr lang="en-US" cap="none" sz="875" b="1" i="0" u="none" baseline="0"/>
                      <a:t>0,3%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'[1]Доля в сегментах'!$A$2:$A$6</c:f>
              <c:strCache>
                <c:ptCount val="5"/>
                <c:pt idx="0">
                  <c:v>Дж.Т.И.                                (производители: ООО «Петро», ЗАО «Лиггетт-Дукат»)</c:v>
                </c:pt>
                <c:pt idx="1">
                  <c:v>ФИЛИП МОРРИС (производители: ЗАО «Филип Моррис Ижора», ОАО «Филип Моррис Кубань»</c:v>
                </c:pt>
                <c:pt idx="2">
                  <c:v>БРИТИШ АМЕРИКАН ТОБАККО  (производители: ОАО «Бритиш Американ Тобакко-Ява», ОАО «Бритиш Американ Тобакко-СПб», ОАО «Бритиш Американ Тобакко-СТФ»</c:v>
                </c:pt>
                <c:pt idx="3">
                  <c:v>ИМПЕРИАЛ ТОБАККО (производители: ООО «Табачная фабрика Реемтсма-Волга», ЗАО «Балканская звезда»)</c:v>
                </c:pt>
                <c:pt idx="4">
                  <c:v>ОАО «Донской табак»</c:v>
                </c:pt>
              </c:strCache>
            </c:strRef>
          </c:cat>
          <c:val>
            <c:numRef>
              <c:f>'[1]Доля в сегментах'!$B$2:$B$6</c:f>
              <c:numCache>
                <c:ptCount val="5"/>
                <c:pt idx="0">
                  <c:v>0.013221252524703268</c:v>
                </c:pt>
                <c:pt idx="1">
                  <c:v>0.3020113608318948</c:v>
                </c:pt>
                <c:pt idx="2">
                  <c:v>0.632569612587048</c:v>
                </c:pt>
                <c:pt idx="3">
                  <c:v>0.049229582003705724</c:v>
                </c:pt>
                <c:pt idx="4">
                  <c:v>0.002966251508233165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Доля сегмента на рынке</a:t>
            </a:r>
          </a:p>
        </c:rich>
      </c:tx>
      <c:layout>
        <c:manualLayout>
          <c:xMode val="factor"/>
          <c:yMode val="factor"/>
          <c:x val="0.1105"/>
          <c:y val="-0.02175"/>
        </c:manualLayout>
      </c:layout>
      <c:spPr>
        <a:noFill/>
        <a:ln>
          <a:no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065"/>
          <c:y val="0.23925"/>
          <c:w val="0.87825"/>
          <c:h val="0.61475"/>
        </c:manualLayout>
      </c:layout>
      <c:pie3DChart>
        <c:varyColors val="1"/>
        <c:ser>
          <c:idx val="0"/>
          <c:order val="0"/>
          <c:explosion val="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Премиальный 7,0%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93,0%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('[1]Доля в сегментах'!$C$13,'[1]Доля в сегментах'!$C$14)</c:f>
              <c:numCache>
                <c:ptCount val="2"/>
                <c:pt idx="0">
                  <c:v>0.07038584004456594</c:v>
                </c:pt>
                <c:pt idx="1">
                  <c:v>0.9296141599554342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Премиальный
</a:t>
            </a:r>
            <a:r>
              <a:rPr lang="en-US" cap="none" sz="900" b="0" i="0" u="none" baseline="0"/>
              <a:t>(1 полугодие 2007)</a:t>
            </a:r>
          </a:p>
        </c:rich>
      </c:tx>
      <c:layout>
        <c:manualLayout>
          <c:xMode val="factor"/>
          <c:yMode val="factor"/>
          <c:x val="0.0335"/>
          <c:y val="0.07875"/>
        </c:manualLayout>
      </c:layout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365"/>
          <c:y val="0.34875"/>
          <c:w val="0.356"/>
          <c:h val="0.22975"/>
        </c:manualLayout>
      </c:layout>
      <c:pie3DChart>
        <c:varyColors val="1"/>
        <c:ser>
          <c:idx val="0"/>
          <c:order val="0"/>
          <c:tx>
            <c:strRef>
              <c:f>'[1]Доля в сегментах'!$C$1</c:f>
              <c:strCache>
                <c:ptCount val="1"/>
                <c:pt idx="0">
                  <c:v>Премиальный %</c:v>
                </c:pt>
              </c:strCache>
            </c:strRef>
          </c:tx>
          <c:explosion val="4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CCFF"/>
              </a:solidFill>
            </c:spPr>
          </c:dPt>
          <c:dPt>
            <c:idx val="1"/>
          </c:dPt>
          <c:dPt>
            <c:idx val="3"/>
            <c:spPr>
              <a:solidFill>
                <a:srgbClr val="FF8080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Дж.Т.И.</a:t>
                    </a:r>
                    <a:r>
                      <a:rPr lang="en-US" cap="none" sz="825" b="1" i="0" u="none" baseline="0"/>
                      <a:t>
</a:t>
                    </a:r>
                    <a:r>
                      <a:rPr lang="en-US" cap="none" sz="800" b="0" i="0" u="none" baseline="0"/>
                      <a:t> (производители: ООО «Петро»,
ЗАО «Лиггетт-Дукат»);
</a:t>
                    </a:r>
                    <a:r>
                      <a:rPr lang="en-US" cap="none" sz="1000" b="1" i="0" u="none" baseline="0"/>
                      <a:t>20,6%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ФИЛИП МОРРИС
</a:t>
                    </a:r>
                    <a:r>
                      <a:rPr lang="en-US" cap="none" sz="800" b="0" i="0" u="none" baseline="0"/>
                      <a:t>(производители: ЗАО «Филип Моррис Ижора», ОАО «Филип Моррис Кубань»); </a:t>
                    </a:r>
                    <a:r>
                      <a:rPr lang="en-US" cap="none" sz="1000" b="1" i="0" u="none" baseline="0"/>
                      <a:t>75,7%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БРИТИШ АМЕРИКАН ТОБАККО</a:t>
                    </a:r>
                    <a:r>
                      <a:rPr lang="en-US" cap="none" sz="825" b="1" i="0" u="none" baseline="0"/>
                      <a:t>
 </a:t>
                    </a:r>
                    <a:r>
                      <a:rPr lang="en-US" cap="none" sz="800" b="0" i="0" u="none" baseline="0"/>
                      <a:t>(производители: ОАО «Бритиш Американ Тобакко-Ява», ОАО «Бритиш Американ Тобакко-СПб», ОАО «Бритиш Американ Тобакко-СТФ»); </a:t>
                    </a:r>
                    <a:r>
                      <a:rPr lang="en-US" cap="none" sz="1000" b="1" i="0" u="none" baseline="0"/>
                      <a:t>2,4%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ИМПЕРИАЛ ТОБАККО 
</a:t>
                    </a:r>
                    <a:r>
                      <a:rPr lang="en-US" cap="none" sz="800" b="0" i="0" u="none" baseline="0"/>
                      <a:t>(производители: ООО «Табачная фабрика Реемтсма-Волга», ЗАО «Балканская звезда»); </a:t>
                    </a:r>
                    <a:r>
                      <a:rPr lang="en-US" cap="none" sz="1000" b="1" i="0" u="none" baseline="0"/>
                      <a:t>0,5%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ОАО «Донской табак»;</a:t>
                    </a:r>
                    <a:r>
                      <a:rPr lang="en-US" cap="none" sz="825" b="0" i="0" u="none" baseline="0"/>
                      <a:t>
</a:t>
                    </a:r>
                    <a:r>
                      <a:rPr lang="en-US" cap="none" sz="1000" b="1" i="0" u="none" baseline="0"/>
                      <a:t>0,7%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'[1]Доля в сегментах'!$A$2:$A$6</c:f>
              <c:strCache>
                <c:ptCount val="5"/>
                <c:pt idx="0">
                  <c:v>Дж.Т.И.                                (производители: ООО «Петро», ЗАО «Лиггетт-Дукат»)</c:v>
                </c:pt>
                <c:pt idx="1">
                  <c:v>ФИЛИП МОРРИС (производители: ЗАО «Филип Моррис Ижора», ОАО «Филип Моррис Кубань»</c:v>
                </c:pt>
                <c:pt idx="2">
                  <c:v>БРИТИШ АМЕРИКАН ТОБАККО  (производители: ОАО «Бритиш Американ Тобакко-Ява», ОАО «Бритиш Американ Тобакко-СПб», ОАО «Бритиш Американ Тобакко-СТФ»</c:v>
                </c:pt>
                <c:pt idx="3">
                  <c:v>ИМПЕРИАЛ ТОБАККО (производители: ООО «Табачная фабрика Реемтсма-Волга», ЗАО «Балканская звезда»)</c:v>
                </c:pt>
                <c:pt idx="4">
                  <c:v>ОАО «Донской табак»</c:v>
                </c:pt>
              </c:strCache>
            </c:strRef>
          </c:cat>
          <c:val>
            <c:numRef>
              <c:f>'[1]Доля в сегментах'!$C$2:$C$6</c:f>
              <c:numCache>
                <c:ptCount val="5"/>
                <c:pt idx="0">
                  <c:v>0.20631712281334924</c:v>
                </c:pt>
                <c:pt idx="1">
                  <c:v>0.7572479534092785</c:v>
                </c:pt>
                <c:pt idx="2">
                  <c:v>0.024483402613299805</c:v>
                </c:pt>
                <c:pt idx="3">
                  <c:v>0.00526376377384273</c:v>
                </c:pt>
                <c:pt idx="4">
                  <c:v>0.0066821376958894185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Доля сегмента на рынке</a:t>
            </a:r>
          </a:p>
        </c:rich>
      </c:tx>
      <c:layout>
        <c:manualLayout>
          <c:xMode val="factor"/>
          <c:yMode val="factor"/>
          <c:x val="0.275"/>
          <c:y val="0.103"/>
        </c:manualLayout>
      </c:layout>
      <c:spPr>
        <a:noFill/>
        <a:ln>
          <a:noFill/>
        </a:ln>
      </c:spPr>
    </c:title>
    <c:view3D>
      <c:rotX val="1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488"/>
          <c:y val="0.362"/>
          <c:w val="0.393"/>
          <c:h val="0.25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Среднеценовой
</a:t>
                    </a:r>
                    <a:r>
                      <a:rPr lang="en-US" cap="none" sz="800" b="1" i="0" u="none" baseline="0"/>
                      <a:t>18,2%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('[1]Доля в сегментах'!$D$13,'[1]Доля в сегментах'!$D$14)</c:f>
              <c:numCache>
                <c:ptCount val="2"/>
                <c:pt idx="0">
                  <c:v>0.18244643043963094</c:v>
                </c:pt>
                <c:pt idx="1">
                  <c:v>0.8175535695603691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Среднеценовой
</a:t>
            </a:r>
            <a:r>
              <a:rPr lang="en-US" cap="none" sz="1000" b="0" i="0" u="none" baseline="0"/>
              <a:t>(1 полугодие 2007)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"/>
          <c:y val="0.608"/>
          <c:w val="0.38725"/>
          <c:h val="0.24775"/>
        </c:manualLayout>
      </c:layout>
      <c:pie3DChart>
        <c:varyColors val="1"/>
        <c:ser>
          <c:idx val="0"/>
          <c:order val="0"/>
          <c:tx>
            <c:strRef>
              <c:f>'[1]Доля в сегментах'!$D$1</c:f>
              <c:strCache>
                <c:ptCount val="1"/>
                <c:pt idx="0">
                  <c:v>Средне ценовой %</c:v>
                </c:pt>
              </c:strCache>
            </c:strRef>
          </c:tx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4"/>
            <c:spPr>
              <a:solidFill>
                <a:srgbClr val="FF808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Дж.Т.И.               </a:t>
                    </a:r>
                    <a:r>
                      <a:rPr lang="en-US" cap="none" sz="800" b="0" i="0" u="none" baseline="0"/>
                      <a:t>                 (производители: ООО «Петро»,
ЗАО «Лиггетт-Дукат»); 
</a:t>
                    </a:r>
                    <a:r>
                      <a:rPr lang="en-US" cap="none" sz="1000" b="1" i="0" u="none" baseline="0"/>
                      <a:t>60,2%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ФИЛИП МОРРИС</a:t>
                    </a:r>
                    <a:r>
                      <a:rPr lang="en-US" cap="none" sz="900" b="1" i="0" u="none" baseline="0"/>
                      <a:t>
</a:t>
                    </a:r>
                    <a:r>
                      <a:rPr lang="en-US" cap="none" sz="800" b="0" i="0" u="none" baseline="0"/>
                      <a:t>(производители: ЗАО «Филип Моррис Ижора», ОАО «Филип Моррис Кубань»); </a:t>
                    </a:r>
                    <a:r>
                      <a:rPr lang="en-US" cap="none" sz="1000" b="1" i="0" u="none" baseline="0"/>
                      <a:t>26,1%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БРИТИШ АМЕРИКАН ТОБАККО</a:t>
                    </a:r>
                    <a:r>
                      <a:rPr lang="en-US" cap="none" sz="900" b="1" i="0" u="none" baseline="0"/>
                      <a:t>
</a:t>
                    </a:r>
                    <a:r>
                      <a:rPr lang="en-US" cap="none" sz="800" b="0" i="0" u="none" baseline="0"/>
                      <a:t>(производители: ОАО «Бритиш Американ Тобакко-Ява», ОАО «Бритиш Американ Тобакко-СПб», ОАО «Бритиш Американ Тобакко-СТФ»); </a:t>
                    </a:r>
                    <a:r>
                      <a:rPr lang="en-US" cap="none" sz="1000" b="1" i="0" u="none" baseline="0"/>
                      <a:t>7,9%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ИМПЕРИАЛ ТОБАККО</a:t>
                    </a:r>
                    <a:r>
                      <a:rPr lang="en-US" cap="none" sz="800" b="0" i="0" u="none" baseline="0"/>
                      <a:t> (производители: ООО «Табачная фабрика Реемтсма-Волга», ЗАО «Балканская звезда»);
</a:t>
                    </a:r>
                    <a:r>
                      <a:rPr lang="en-US" cap="none" sz="1000" b="1" i="0" u="none" baseline="0"/>
                      <a:t>5,4%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ОАО «Донской табак»; 
</a:t>
                    </a:r>
                    <a:r>
                      <a:rPr lang="en-US" cap="none" sz="1000" b="1" i="0" u="none" baseline="0"/>
                      <a:t>0,4%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'[1]Доля в сегментах'!$A$2:$A$6</c:f>
              <c:strCache>
                <c:ptCount val="5"/>
                <c:pt idx="0">
                  <c:v>Дж.Т.И.                                (производители: ООО «Петро», ЗАО «Лиггетт-Дукат»)</c:v>
                </c:pt>
                <c:pt idx="1">
                  <c:v>ФИЛИП МОРРИС (производители: ЗАО «Филип Моррис Ижора», ОАО «Филип Моррис Кубань»</c:v>
                </c:pt>
                <c:pt idx="2">
                  <c:v>БРИТИШ АМЕРИКАН ТОБАККО  (производители: ОАО «Бритиш Американ Тобакко-Ява», ОАО «Бритиш Американ Тобакко-СПб», ОАО «Бритиш Американ Тобакко-СТФ»</c:v>
                </c:pt>
                <c:pt idx="3">
                  <c:v>ИМПЕРИАЛ ТОБАККО (производители: ООО «Табачная фабрика Реемтсма-Волга», ЗАО «Балканская звезда»)</c:v>
                </c:pt>
                <c:pt idx="4">
                  <c:v>ОАО «Донской табак»</c:v>
                </c:pt>
              </c:strCache>
            </c:strRef>
          </c:cat>
          <c:val>
            <c:numRef>
              <c:f>'[1]Доля в сегментах'!$D$2:$D$6</c:f>
              <c:numCache>
                <c:ptCount val="5"/>
                <c:pt idx="0">
                  <c:v>0.6020226184684584</c:v>
                </c:pt>
                <c:pt idx="1">
                  <c:v>0.2607670799980376</c:v>
                </c:pt>
                <c:pt idx="2">
                  <c:v>0.07898642305747498</c:v>
                </c:pt>
                <c:pt idx="3">
                  <c:v>0.05441907112163464</c:v>
                </c:pt>
                <c:pt idx="4">
                  <c:v>0.003804807354394297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&amp;RПриложение №2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headerFooter>
    <oddHeader>&amp;RПриложение №3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&amp;RПриложение №3 (продолжение)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headerFooter>
    <oddHeader>&amp;RПриложение №3 (продолжение)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headerFooter>
    <oddHeader>&amp;RПриложение №3 (продолжение)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headerFooter>
    <oddHeader>&amp;RПриложение №3 (продолжение)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headerFooter>
    <oddHeader>&amp;RПриложение №3 (продолжение)</oddHead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300" verticalDpi="300" orientation="landscape"/>
  <headerFooter>
    <oddHeader>&amp;RПриложение №5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0.00175</cdr:y>
    </cdr:from>
    <cdr:to>
      <cdr:x>0.9745</cdr:x>
      <cdr:y>0.993</cdr:y>
    </cdr:to>
    <cdr:graphicFrame>
      <cdr:nvGraphicFramePr>
        <cdr:cNvPr id="1" name="Chart 1"/>
        <cdr:cNvGraphicFramePr/>
      </cdr:nvGraphicFramePr>
      <cdr:xfrm>
        <a:off x="9525" y="9525"/>
        <a:ext cx="8382000" cy="59150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0.66175</cdr:x>
      <cdr:y>0.00925</cdr:y>
    </cdr:from>
    <cdr:to>
      <cdr:x>0.985</cdr:x>
      <cdr:y>0.34125</cdr:y>
    </cdr:to>
    <cdr:graphicFrame>
      <cdr:nvGraphicFramePr>
        <cdr:cNvPr id="1" name="Chart 1"/>
        <cdr:cNvGraphicFramePr/>
      </cdr:nvGraphicFramePr>
      <cdr:xfrm>
        <a:off x="6105525" y="47625"/>
        <a:ext cx="2990850" cy="19145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0.7125</cdr:x>
      <cdr:y>0.10475</cdr:y>
    </cdr:from>
    <cdr:to>
      <cdr:x>1</cdr:x>
      <cdr:y>0.3995</cdr:y>
    </cdr:to>
    <cdr:graphicFrame>
      <cdr:nvGraphicFramePr>
        <cdr:cNvPr id="1" name="Chart 1"/>
        <cdr:cNvGraphicFramePr/>
      </cdr:nvGraphicFramePr>
      <cdr:xfrm>
        <a:off x="6581775" y="600075"/>
        <a:ext cx="2657475" cy="16954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</cdr:x>
      <cdr:y>0</cdr:y>
    </cdr:from>
    <cdr:to>
      <cdr:x>0.77725</cdr:x>
      <cdr:y>1</cdr:y>
    </cdr:to>
    <cdr:graphicFrame>
      <cdr:nvGraphicFramePr>
        <cdr:cNvPr id="2" name="Chart 2"/>
        <cdr:cNvGraphicFramePr/>
      </cdr:nvGraphicFramePr>
      <cdr:xfrm>
        <a:off x="0" y="0"/>
        <a:ext cx="7181850" cy="575310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</cdr:y>
    </cdr:from>
    <cdr:to>
      <cdr:x>0.73525</cdr:x>
      <cdr:y>1</cdr:y>
    </cdr:to>
    <cdr:graphicFrame>
      <cdr:nvGraphicFramePr>
        <cdr:cNvPr id="1" name="Chart 1"/>
        <cdr:cNvGraphicFramePr/>
      </cdr:nvGraphicFramePr>
      <cdr:xfrm>
        <a:off x="28575" y="0"/>
        <a:ext cx="6762750" cy="57531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0.73125</cdr:x>
      <cdr:y>0.07275</cdr:y>
    </cdr:from>
    <cdr:to>
      <cdr:x>0.99525</cdr:x>
      <cdr:y>0.4545</cdr:y>
    </cdr:to>
    <cdr:graphicFrame>
      <cdr:nvGraphicFramePr>
        <cdr:cNvPr id="2" name="Chart 2"/>
        <cdr:cNvGraphicFramePr/>
      </cdr:nvGraphicFramePr>
      <cdr:xfrm>
        <a:off x="6753225" y="409575"/>
        <a:ext cx="2438400" cy="2200275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0.0225</cdr:y>
    </cdr:from>
    <cdr:to>
      <cdr:x>0.34075</cdr:x>
      <cdr:y>0.40325</cdr:y>
    </cdr:to>
    <cdr:graphicFrame>
      <cdr:nvGraphicFramePr>
        <cdr:cNvPr id="1" name="Chart 1"/>
        <cdr:cNvGraphicFramePr/>
      </cdr:nvGraphicFramePr>
      <cdr:xfrm>
        <a:off x="95250" y="123825"/>
        <a:ext cx="3048000" cy="21907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0.72225</cdr:x>
      <cdr:y>0.09925</cdr:y>
    </cdr:from>
    <cdr:to>
      <cdr:x>0.98375</cdr:x>
      <cdr:y>0.375</cdr:y>
    </cdr:to>
    <cdr:graphicFrame>
      <cdr:nvGraphicFramePr>
        <cdr:cNvPr id="1" name="Chart 1"/>
        <cdr:cNvGraphicFramePr/>
      </cdr:nvGraphicFramePr>
      <cdr:xfrm>
        <a:off x="6667500" y="561975"/>
        <a:ext cx="2419350" cy="15906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</cdr:x>
      <cdr:y>0.02625</cdr:y>
    </cdr:from>
    <cdr:to>
      <cdr:x>0.98475</cdr:x>
      <cdr:y>0.426</cdr:y>
    </cdr:to>
    <cdr:graphicFrame>
      <cdr:nvGraphicFramePr>
        <cdr:cNvPr id="1" name="Chart 1"/>
        <cdr:cNvGraphicFramePr/>
      </cdr:nvGraphicFramePr>
      <cdr:xfrm>
        <a:off x="5257800" y="142875"/>
        <a:ext cx="3829050" cy="22955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3;&#1103;%20&#1074;%20&#1089;&#1077;&#1075;&#1084;.+&#1085;&#1072;%20&#1088;&#1099;&#1085;&#1082;&#1077;_2007_1%20&#1087;&#1086;&#1083;_(&#1075;&#1088;.&#1083;&#1080;&#109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3;&#1103;%20&#1074;%20&#1089;&#1077;&#1075;&#1084;.+&#1085;&#1072;%20&#1088;&#1099;&#1085;&#1082;&#1077;_2006_(&#1075;&#1088;.&#1083;&#1080;&#109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доли 1 пол. 2007"/>
      <sheetName val="Доля 1 пол. 2007"/>
      <sheetName val="Доля в сегментах"/>
      <sheetName val="Марки сигарет в сегментах"/>
      <sheetName val="Диаграмма1 "/>
      <sheetName val="Диаграмма2"/>
      <sheetName val="Доля сегмента"/>
      <sheetName val="Суперпремиальный"/>
      <sheetName val="Премиальный"/>
      <sheetName val="Среднеценовой"/>
      <sheetName val="Доступный"/>
      <sheetName val="Дешёвый с фильтром"/>
      <sheetName val="Сигареты без фильтра, папиросы"/>
    </sheetNames>
    <sheetDataSet>
      <sheetData sheetId="0">
        <row r="18">
          <cell r="A18" t="str">
            <v>Доля сегмента на рынке</v>
          </cell>
          <cell r="B18">
            <v>0.08735698170225153</v>
          </cell>
          <cell r="D18">
            <v>0.07038584004456594</v>
          </cell>
          <cell r="F18">
            <v>0.18244643043963094</v>
          </cell>
          <cell r="H18">
            <v>0.14274286549713072</v>
          </cell>
          <cell r="J18">
            <v>0.43828424397974003</v>
          </cell>
          <cell r="L18">
            <v>0.07878363833668084</v>
          </cell>
        </row>
      </sheetData>
      <sheetData sheetId="1">
        <row r="2">
          <cell r="A2" t="str">
            <v>Дж.Т.И.                                (производители: ООО «Петро», ЗАО «Лиггетт-Дукат»)</v>
          </cell>
          <cell r="B2">
            <v>0.36680808476292204</v>
          </cell>
        </row>
        <row r="3">
          <cell r="A3" t="str">
            <v>ФИЛИП МОРРИС (производители: ЗАО «Филип Моррис Ижора», ОАО «Филип Моррис Кубань»</v>
          </cell>
          <cell r="B3">
            <v>0.22071724571489412</v>
          </cell>
        </row>
        <row r="4">
          <cell r="A4" t="str">
            <v>БРИТИШ АМЕРИКАН ТОБАККО  (производители: ОАО «Бритиш Американ Тобакко-Ява», ОАО «Бритиш Американ Тобакко-СПб», ОАО «Бритиш Американ Тобакко-СТФ»</v>
          </cell>
          <cell r="B4">
            <v>0.21566793902711107</v>
          </cell>
        </row>
        <row r="5">
          <cell r="A5" t="str">
            <v>ИМПЕРИАЛ ТОБАККО (производители: ООО «Табачная фабрика Реемтсма-Волга», ЗАО «Балканская звезда»)</v>
          </cell>
          <cell r="B5">
            <v>0.0945315398833492</v>
          </cell>
        </row>
        <row r="6">
          <cell r="A6" t="str">
            <v>ОАО «Донской табак»</v>
          </cell>
          <cell r="B6">
            <v>0.04328147714325276</v>
          </cell>
        </row>
        <row r="7">
          <cell r="A7" t="str">
            <v>ЗАО «Нево Табак»</v>
          </cell>
          <cell r="B7">
            <v>0.01858561902256048</v>
          </cell>
        </row>
        <row r="8">
          <cell r="A8" t="str">
            <v>ОАО «Погаpская сигаретно-сигаpная фабрика»</v>
          </cell>
          <cell r="B8">
            <v>0.01744361859555629</v>
          </cell>
        </row>
        <row r="9">
          <cell r="A9" t="str">
            <v>ООО «Балтийская табачная фабрика»</v>
          </cell>
          <cell r="B9">
            <v>0.012038526619076402</v>
          </cell>
        </row>
        <row r="10">
          <cell r="A10" t="str">
            <v>ОАО «Усмань-табак»</v>
          </cell>
          <cell r="B10">
            <v>0.004060571533128199</v>
          </cell>
        </row>
        <row r="11">
          <cell r="A11" t="str">
            <v>ОАО «Моршанская табачная фабрика»</v>
          </cell>
          <cell r="B11">
            <v>0.004040042648658599</v>
          </cell>
        </row>
        <row r="12">
          <cell r="A12" t="str">
            <v>ОАО «Табачная фабрика «Канская»</v>
          </cell>
          <cell r="B12">
            <v>0.0028253350494908147</v>
          </cell>
        </row>
      </sheetData>
      <sheetData sheetId="2">
        <row r="1">
          <cell r="B1" t="str">
            <v>Супер премиальный %</v>
          </cell>
          <cell r="C1" t="str">
            <v>Премиальный %</v>
          </cell>
          <cell r="D1" t="str">
            <v>Средне ценовой %</v>
          </cell>
          <cell r="E1" t="str">
            <v>Доступный %</v>
          </cell>
          <cell r="F1" t="str">
            <v>Дешевый с фильтром %</v>
          </cell>
          <cell r="G1" t="str">
            <v>Сигареты без фильтра, папиросы %</v>
          </cell>
        </row>
        <row r="2">
          <cell r="A2" t="str">
            <v>Дж.Т.И.                                (производители: ООО «Петро», ЗАО «Лиггетт-Дукат»)</v>
          </cell>
          <cell r="B2">
            <v>0.013221252524703268</v>
          </cell>
          <cell r="C2">
            <v>0.20631712281334924</v>
          </cell>
          <cell r="D2">
            <v>0.6020226184684584</v>
          </cell>
          <cell r="E2">
            <v>0.3217278278343837</v>
          </cell>
          <cell r="F2">
            <v>0.4086387788941049</v>
          </cell>
          <cell r="G2">
            <v>0.2065167879981695</v>
          </cell>
        </row>
        <row r="3">
          <cell r="A3" t="str">
            <v>ФИЛИП МОРРИС (производители: ЗАО «Филип Моррис Ижора», ОАО «Филип Моррис Кубань»</v>
          </cell>
          <cell r="B3">
            <v>0.3020113608318948</v>
          </cell>
          <cell r="C3">
            <v>0.7572479534092785</v>
          </cell>
          <cell r="D3">
            <v>0.2607670799980376</v>
          </cell>
          <cell r="E3">
            <v>0.26051128672052093</v>
          </cell>
          <cell r="F3">
            <v>0.1283933012888587</v>
          </cell>
        </row>
        <row r="4">
          <cell r="A4" t="str">
            <v>БРИТИШ АМЕРИКАН ТОБАККО  (производители: ОАО «Бритиш Американ Тобакко-Ява», ОАО «Бритиш Американ Тобакко-СПб», ОАО «Бритиш Американ Тобакко-СТФ»</v>
          </cell>
          <cell r="B4">
            <v>0.632569612587048</v>
          </cell>
          <cell r="C4">
            <v>0.024483402613299805</v>
          </cell>
          <cell r="D4">
            <v>0.07898642305747498</v>
          </cell>
          <cell r="E4">
            <v>0.3539487476284981</v>
          </cell>
          <cell r="F4">
            <v>0.2139041819708851</v>
          </cell>
        </row>
        <row r="5">
          <cell r="A5" t="str">
            <v>ИМПЕРИАЛ ТОБАККО (производители: ООО «Табачная фабрика Реемтсма-Волга», ЗАО «Балканская звезда»)</v>
          </cell>
          <cell r="B5">
            <v>0.049229582003705724</v>
          </cell>
          <cell r="C5">
            <v>0.00526376377384273</v>
          </cell>
          <cell r="D5">
            <v>0.05441907112163464</v>
          </cell>
          <cell r="E5">
            <v>0.0046526225956277706</v>
          </cell>
          <cell r="F5">
            <v>0.15320016086219523</v>
          </cell>
          <cell r="G5">
            <v>0.15387188727940132</v>
          </cell>
        </row>
        <row r="6">
          <cell r="A6" t="str">
            <v>ОАО «Донской табак»</v>
          </cell>
          <cell r="B6">
            <v>0.002966251508233165</v>
          </cell>
          <cell r="C6">
            <v>0.0066821376958894185</v>
          </cell>
          <cell r="D6">
            <v>0.003804807354394297</v>
          </cell>
          <cell r="E6">
            <v>0.05816985628437359</v>
          </cell>
          <cell r="F6">
            <v>0.047561567979933356</v>
          </cell>
          <cell r="G6">
            <v>0.16131566656911261</v>
          </cell>
        </row>
        <row r="7">
          <cell r="A7" t="str">
            <v>ЗАО «Нево Табак»</v>
          </cell>
          <cell r="E7">
            <v>0.0009896589365958914</v>
          </cell>
          <cell r="F7">
            <v>0.019171454490100485</v>
          </cell>
          <cell r="G7">
            <v>0.12745337709562543</v>
          </cell>
        </row>
        <row r="8">
          <cell r="A8" t="str">
            <v>ОАО «Погаpская сигаретно-сигаpная фабрика»</v>
          </cell>
          <cell r="F8">
            <v>0.0012892706449294205</v>
          </cell>
          <cell r="G8">
            <v>0.21423930072292247</v>
          </cell>
        </row>
        <row r="9">
          <cell r="A9" t="str">
            <v>ООО «Балтийская табачная фабрика»</v>
          </cell>
          <cell r="F9">
            <v>0.027467395381963335</v>
          </cell>
        </row>
        <row r="10">
          <cell r="A10" t="str">
            <v>ОАО «Усмань-табак»</v>
          </cell>
          <cell r="G10">
            <v>0.05154079728807903</v>
          </cell>
        </row>
        <row r="11">
          <cell r="A11" t="str">
            <v>ОАО «Моршанская табачная фабрика»</v>
          </cell>
          <cell r="G11">
            <v>0.05128022434548567</v>
          </cell>
        </row>
        <row r="12">
          <cell r="A12" t="str">
            <v>ОАО «Табачная фабрика «Канская»</v>
          </cell>
          <cell r="G12">
            <v>0.03378195870120404</v>
          </cell>
        </row>
        <row r="13">
          <cell r="A13" t="str">
            <v>Доля сегмента на рынке</v>
          </cell>
          <cell r="B13">
            <v>0.08735698170225153</v>
          </cell>
          <cell r="C13">
            <v>0.07038584004456594</v>
          </cell>
          <cell r="D13">
            <v>0.18244643043963094</v>
          </cell>
          <cell r="E13">
            <v>0.14274286549713072</v>
          </cell>
          <cell r="F13">
            <v>0.43828424397974003</v>
          </cell>
          <cell r="G13">
            <v>0.07878363833668084</v>
          </cell>
          <cell r="H13">
            <v>0.9212163616633191</v>
          </cell>
        </row>
        <row r="14">
          <cell r="B14">
            <v>0.9126430182977485</v>
          </cell>
          <cell r="C14">
            <v>0.9296141599554342</v>
          </cell>
          <cell r="D14">
            <v>0.8175535695603691</v>
          </cell>
          <cell r="E14">
            <v>0.8572571345028692</v>
          </cell>
          <cell r="F14">
            <v>0.5617157560202599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доли 2006"/>
      <sheetName val="Доля 2006"/>
      <sheetName val="Диаграмма 2006"/>
      <sheetName val="Диаграмма 2006 (2)"/>
    </sheetNames>
    <sheetDataSet>
      <sheetData sheetId="1">
        <row r="2">
          <cell r="A2" t="str">
            <v>JTI                                (производитель - ООО «Петро»)</v>
          </cell>
          <cell r="B2">
            <v>0.18544811595136074</v>
          </cell>
        </row>
        <row r="3">
          <cell r="A3" t="str">
            <v>ГАЛЛАХЕР (производитель - ЗАО «Лиггетт-Дукат»)</v>
          </cell>
          <cell r="B3">
            <v>0.16845061563616331</v>
          </cell>
        </row>
        <row r="4">
          <cell r="A4" t="str">
            <v>ФИЛИП МОРРИС (производители: ЗАО «Филип Моррис Ижора», ОАО «Филип Моррис Кубань»</v>
          </cell>
          <cell r="B4">
            <v>0.22190984541192849</v>
          </cell>
        </row>
        <row r="5">
          <cell r="A5" t="str">
            <v>БРИТИШ АМЕРИКАН ТОБАККО  (производители: ОАО «Бритиш Американ Тобакко-Ява», ОАО «Бритиш Американ Тобакко-СПб», ОАО «Бритиш Американ Тобакко-СТФ»</v>
          </cell>
          <cell r="B5">
            <v>0.20071516721263047</v>
          </cell>
        </row>
        <row r="6">
          <cell r="A6" t="str">
            <v>ИМПЕРИАЛ ТОБАККО (производители: ООО «Табачная фабрика Реемтсма-Волга»)</v>
          </cell>
          <cell r="B6">
            <v>0.05179137119227656</v>
          </cell>
        </row>
        <row r="7">
          <cell r="A7" t="str">
            <v>АЛТАДИС       (производитель: ЗАО «Балканская звезда»)</v>
          </cell>
          <cell r="B7">
            <v>0.05793382572849041</v>
          </cell>
        </row>
        <row r="8">
          <cell r="A8" t="str">
            <v>ОАО «Донской табак»</v>
          </cell>
          <cell r="B8">
            <v>0.04231943770578969</v>
          </cell>
        </row>
        <row r="9">
          <cell r="A9" t="str">
            <v>ОАО «Погаpская сигаретно-сигаpная фабрика»</v>
          </cell>
          <cell r="B9">
            <v>0.027413419772797827</v>
          </cell>
        </row>
        <row r="10">
          <cell r="A10" t="str">
            <v>ЗАО «Нево Табак»</v>
          </cell>
          <cell r="B10">
            <v>0.018883370916502645</v>
          </cell>
        </row>
        <row r="11">
          <cell r="A11" t="str">
            <v>ООО «Балтийская табачная фабрика»</v>
          </cell>
          <cell r="B11">
            <v>0.011288906131110513</v>
          </cell>
        </row>
        <row r="12">
          <cell r="A12" t="str">
            <v>ОАО «Усмань-табак»</v>
          </cell>
          <cell r="B12">
            <v>0.00532138488685932</v>
          </cell>
        </row>
        <row r="13">
          <cell r="A13" t="str">
            <v>ОАО «Табачная фабрика «Канская»</v>
          </cell>
          <cell r="B13">
            <v>0.004519837372520677</v>
          </cell>
        </row>
        <row r="14">
          <cell r="A14" t="str">
            <v>ОАО «Моршанская табачная фабрика»</v>
          </cell>
          <cell r="B14">
            <v>0.004004702081569466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O18"/>
  <sheetViews>
    <sheetView zoomScale="94" zoomScaleNormal="94" workbookViewId="0" topLeftCell="A1">
      <selection activeCell="A1" sqref="A1:IV1"/>
    </sheetView>
  </sheetViews>
  <sheetFormatPr defaultColWidth="9.00390625" defaultRowHeight="12.75"/>
  <cols>
    <col min="1" max="1" width="23.75390625" style="42" customWidth="1"/>
    <col min="2" max="2" width="13.00390625" style="59" customWidth="1"/>
    <col min="3" max="3" width="7.875" style="67" customWidth="1"/>
    <col min="4" max="4" width="13.375" style="59" customWidth="1"/>
    <col min="5" max="5" width="7.875" style="57" customWidth="1"/>
    <col min="6" max="6" width="10.00390625" style="59" customWidth="1"/>
    <col min="7" max="7" width="7.875" style="69" customWidth="1"/>
    <col min="8" max="8" width="10.625" style="4" customWidth="1"/>
    <col min="9" max="9" width="7.875" style="70" customWidth="1"/>
    <col min="10" max="10" width="10.875" style="59" customWidth="1"/>
    <col min="11" max="11" width="7.875" style="57" customWidth="1"/>
    <col min="12" max="12" width="9.75390625" style="3" customWidth="1"/>
    <col min="13" max="13" width="7.875" style="57" customWidth="1"/>
    <col min="14" max="14" width="8.625" style="58" customWidth="1"/>
    <col min="15" max="15" width="11.00390625" style="59" bestFit="1" customWidth="1"/>
    <col min="16" max="16384" width="9.125" style="59" customWidth="1"/>
  </cols>
  <sheetData>
    <row r="1" spans="1:12" s="2" customFormat="1" ht="30" customHeight="1">
      <c r="A1" s="1" t="s">
        <v>26</v>
      </c>
      <c r="C1" s="3"/>
      <c r="H1" s="4"/>
      <c r="I1" s="4"/>
      <c r="L1" s="3"/>
    </row>
    <row r="2" spans="1:14" s="41" customFormat="1" ht="115.5" customHeight="1">
      <c r="A2" s="36" t="s">
        <v>27</v>
      </c>
      <c r="B2" s="36" t="s">
        <v>7</v>
      </c>
      <c r="C2" s="37" t="s">
        <v>2</v>
      </c>
      <c r="D2" s="3" t="s">
        <v>8</v>
      </c>
      <c r="E2" s="37" t="s">
        <v>2</v>
      </c>
      <c r="F2" s="3" t="s">
        <v>9</v>
      </c>
      <c r="G2" s="38" t="s">
        <v>2</v>
      </c>
      <c r="H2" s="3" t="s">
        <v>10</v>
      </c>
      <c r="I2" s="37" t="s">
        <v>2</v>
      </c>
      <c r="J2" s="39" t="s">
        <v>11</v>
      </c>
      <c r="K2" s="37" t="s">
        <v>2</v>
      </c>
      <c r="L2" s="3" t="s">
        <v>12</v>
      </c>
      <c r="M2" s="37" t="s">
        <v>2</v>
      </c>
      <c r="N2" s="40" t="s">
        <v>28</v>
      </c>
    </row>
    <row r="3" spans="1:15" s="41" customFormat="1" ht="74.25" customHeight="1">
      <c r="A3" s="12" t="s">
        <v>29</v>
      </c>
      <c r="B3" s="42">
        <f>83745+120650</f>
        <v>204395</v>
      </c>
      <c r="C3" s="43">
        <f>B3/B15</f>
        <v>0.013221252524703268</v>
      </c>
      <c r="D3" s="44">
        <v>2569926</v>
      </c>
      <c r="E3" s="43">
        <f>D3/D15</f>
        <v>0.20631712281334924</v>
      </c>
      <c r="F3" s="44">
        <f>17602430+1835420</f>
        <v>19437850</v>
      </c>
      <c r="G3" s="45">
        <f>F3/F15</f>
        <v>0.6020226184684584</v>
      </c>
      <c r="H3" s="44">
        <f>6199380+1927860</f>
        <v>8127240</v>
      </c>
      <c r="I3" s="43">
        <f>H3/H15</f>
        <v>0.3217278278343837</v>
      </c>
      <c r="J3" s="46">
        <f>8746110+22949235</f>
        <v>31695345</v>
      </c>
      <c r="K3" s="43">
        <f>J3/J15</f>
        <v>0.4086387788941049</v>
      </c>
      <c r="L3" s="44">
        <f>2703530+175800</f>
        <v>2879330</v>
      </c>
      <c r="M3" s="43">
        <f>L3/L15</f>
        <v>0.2065167879981695</v>
      </c>
      <c r="N3" s="40">
        <f>(B3+D3+F3+H3+J3+L3)/B16</f>
        <v>0.36680808476292204</v>
      </c>
      <c r="O3" s="47"/>
    </row>
    <row r="4" spans="1:14" s="51" customFormat="1" ht="84" customHeight="1">
      <c r="A4" s="20" t="s">
        <v>30</v>
      </c>
      <c r="B4" s="48">
        <v>4668968.54</v>
      </c>
      <c r="C4" s="49">
        <f>B4/B15</f>
        <v>0.3020113608318948</v>
      </c>
      <c r="D4" s="48">
        <f>7975946.22+1456480.8</f>
        <v>9432427.02</v>
      </c>
      <c r="E4" s="49">
        <f>D4/D15</f>
        <v>0.7572479534092785</v>
      </c>
      <c r="F4" s="48">
        <v>8419536.46</v>
      </c>
      <c r="G4" s="49">
        <f>F4/F15</f>
        <v>0.2607670799980376</v>
      </c>
      <c r="H4" s="44">
        <f>5834222.6+746612.4</f>
        <v>6580835</v>
      </c>
      <c r="I4" s="49">
        <f>H4/H15</f>
        <v>0.26051128672052093</v>
      </c>
      <c r="J4" s="48">
        <v>9958599.6</v>
      </c>
      <c r="K4" s="49">
        <f>J4/J15</f>
        <v>0.1283933012888587</v>
      </c>
      <c r="L4" s="44">
        <v>0</v>
      </c>
      <c r="M4" s="49">
        <v>0</v>
      </c>
      <c r="N4" s="50">
        <f>(B4+D4+F4+H4+J4+L4)/B16</f>
        <v>0.22071724571489412</v>
      </c>
    </row>
    <row r="5" spans="1:14" s="51" customFormat="1" ht="120" customHeight="1">
      <c r="A5" s="20" t="s">
        <v>16</v>
      </c>
      <c r="B5" s="48">
        <v>9779260</v>
      </c>
      <c r="C5" s="49">
        <f>B5/B15</f>
        <v>0.632569612587048</v>
      </c>
      <c r="D5" s="48">
        <f>63230+241740</f>
        <v>304970</v>
      </c>
      <c r="E5" s="49">
        <f>D5/D15</f>
        <v>0.024483402613299805</v>
      </c>
      <c r="F5" s="48">
        <f>2395960+154320</f>
        <v>2550280</v>
      </c>
      <c r="G5" s="52">
        <f>F5/F15</f>
        <v>0.07898642305747498</v>
      </c>
      <c r="H5" s="44">
        <f>6573150+2368030</f>
        <v>8941180</v>
      </c>
      <c r="I5" s="49">
        <f>H5/H15</f>
        <v>0.3539487476284981</v>
      </c>
      <c r="J5" s="48">
        <f>3897130+1355160+11338810</f>
        <v>16591100</v>
      </c>
      <c r="K5" s="49">
        <f>J5/J15</f>
        <v>0.2139041819708851</v>
      </c>
      <c r="L5" s="44">
        <v>0</v>
      </c>
      <c r="M5" s="53">
        <v>0</v>
      </c>
      <c r="N5" s="50">
        <f>(B5+D5+F5+H5+J5+L5)/B16</f>
        <v>0.21566793902711107</v>
      </c>
    </row>
    <row r="6" spans="1:14" s="51" customFormat="1" ht="93.75" customHeight="1">
      <c r="A6" s="20" t="s">
        <v>31</v>
      </c>
      <c r="B6" s="48">
        <v>761068.62</v>
      </c>
      <c r="C6" s="49">
        <f>B6/B15</f>
        <v>0.049229582003705724</v>
      </c>
      <c r="D6" s="48">
        <v>65566.46</v>
      </c>
      <c r="E6" s="49">
        <f>D6/D15</f>
        <v>0.00526376377384273</v>
      </c>
      <c r="F6" s="48">
        <v>1757059.8</v>
      </c>
      <c r="G6" s="52">
        <f>F6/F15</f>
        <v>0.05441907112163464</v>
      </c>
      <c r="H6" s="44">
        <f>84930.96+32600</f>
        <v>117530.96</v>
      </c>
      <c r="I6" s="49">
        <f>H6/H15</f>
        <v>0.0046526225956277706</v>
      </c>
      <c r="J6" s="48">
        <f>7027999.84+4854700</f>
        <v>11882699.84</v>
      </c>
      <c r="K6" s="49">
        <f>J6/J15</f>
        <v>0.15320016086219523</v>
      </c>
      <c r="L6" s="44">
        <f>298536.2+1846800</f>
        <v>2145336.2</v>
      </c>
      <c r="M6" s="53">
        <f>L6/L15</f>
        <v>0.15387188727940132</v>
      </c>
      <c r="N6" s="50">
        <f>(B6+D6+F6+H6+J6+L6)/B16</f>
        <v>0.0945315398833492</v>
      </c>
    </row>
    <row r="7" spans="1:14" s="51" customFormat="1" ht="27.75" customHeight="1">
      <c r="A7" s="36" t="s">
        <v>19</v>
      </c>
      <c r="B7" s="48">
        <v>45857</v>
      </c>
      <c r="C7" s="49">
        <f>B7/B15</f>
        <v>0.002966251508233165</v>
      </c>
      <c r="D7" s="48">
        <v>83234</v>
      </c>
      <c r="E7" s="49">
        <f>D7/D15</f>
        <v>0.0066821376958894185</v>
      </c>
      <c r="F7" s="48">
        <v>122848</v>
      </c>
      <c r="G7" s="49">
        <f>F7/F15</f>
        <v>0.003804807354394297</v>
      </c>
      <c r="H7" s="44">
        <v>1469442</v>
      </c>
      <c r="I7" s="49">
        <f>H7/H15</f>
        <v>0.05816985628437359</v>
      </c>
      <c r="J7" s="48">
        <v>3689029</v>
      </c>
      <c r="K7" s="49">
        <f>J7/J15</f>
        <v>0.047561567979933356</v>
      </c>
      <c r="L7" s="44">
        <v>2249120</v>
      </c>
      <c r="M7" s="49">
        <f>L7/L15</f>
        <v>0.16131566656911261</v>
      </c>
      <c r="N7" s="50">
        <f>(B7+D7+F7+H7+J7+L7)/B16</f>
        <v>0.04328147714325276</v>
      </c>
    </row>
    <row r="8" spans="1:14" s="51" customFormat="1" ht="27.75" customHeight="1">
      <c r="A8" s="36" t="s">
        <v>32</v>
      </c>
      <c r="B8" s="48">
        <v>30</v>
      </c>
      <c r="C8" s="54">
        <f>B8/B15</f>
        <v>1.9405444151818687E-06</v>
      </c>
      <c r="D8" s="48">
        <v>70</v>
      </c>
      <c r="E8" s="54">
        <f>D8/D15</f>
        <v>5.619694340200631E-06</v>
      </c>
      <c r="F8" s="48">
        <v>0</v>
      </c>
      <c r="G8" s="52">
        <v>0</v>
      </c>
      <c r="H8" s="44">
        <v>25000</v>
      </c>
      <c r="I8" s="49">
        <f>H8/H15</f>
        <v>0.0009896589365958914</v>
      </c>
      <c r="J8" s="48">
        <v>1487000</v>
      </c>
      <c r="K8" s="49">
        <f>J8/J15</f>
        <v>0.019171454490100485</v>
      </c>
      <c r="L8" s="44">
        <v>1777000</v>
      </c>
      <c r="M8" s="49">
        <f>L8/L15</f>
        <v>0.12745337709562543</v>
      </c>
      <c r="N8" s="50">
        <f>(B8+D8+F8+H8+J8+L8)/B16</f>
        <v>0.01858561902256048</v>
      </c>
    </row>
    <row r="9" spans="1:14" s="51" customFormat="1" ht="52.5" customHeight="1">
      <c r="A9" s="36" t="s">
        <v>33</v>
      </c>
      <c r="B9" s="48">
        <v>0</v>
      </c>
      <c r="C9" s="49">
        <v>0</v>
      </c>
      <c r="D9" s="48">
        <v>0</v>
      </c>
      <c r="E9" s="53">
        <v>0</v>
      </c>
      <c r="F9" s="48">
        <v>0</v>
      </c>
      <c r="G9" s="52">
        <v>0</v>
      </c>
      <c r="H9" s="44">
        <v>0</v>
      </c>
      <c r="I9" s="49">
        <v>0</v>
      </c>
      <c r="J9" s="48">
        <v>100000</v>
      </c>
      <c r="K9" s="49">
        <f>J9/J15</f>
        <v>0.0012892706449294205</v>
      </c>
      <c r="L9" s="44">
        <v>2987000</v>
      </c>
      <c r="M9" s="49">
        <f>L9/L15</f>
        <v>0.21423930072292247</v>
      </c>
      <c r="N9" s="50">
        <f>(J9+L9)/B16</f>
        <v>0.01744361859555629</v>
      </c>
    </row>
    <row r="10" spans="1:14" s="51" customFormat="1" ht="39" customHeight="1">
      <c r="A10" s="36" t="s">
        <v>34</v>
      </c>
      <c r="B10" s="48">
        <v>0</v>
      </c>
      <c r="C10" s="49">
        <v>0</v>
      </c>
      <c r="D10" s="48">
        <v>0</v>
      </c>
      <c r="E10" s="53">
        <v>0</v>
      </c>
      <c r="F10" s="48">
        <v>0</v>
      </c>
      <c r="G10" s="52">
        <v>0</v>
      </c>
      <c r="H10" s="44">
        <v>0</v>
      </c>
      <c r="I10" s="49">
        <v>0</v>
      </c>
      <c r="J10" s="48">
        <v>2130460</v>
      </c>
      <c r="K10" s="49">
        <f>J10/J15</f>
        <v>0.027467395381963335</v>
      </c>
      <c r="L10" s="44">
        <v>0</v>
      </c>
      <c r="M10" s="53">
        <v>0</v>
      </c>
      <c r="N10" s="50">
        <f>J10/B16</f>
        <v>0.012038526619076402</v>
      </c>
    </row>
    <row r="11" spans="1:14" s="51" customFormat="1" ht="26.25" customHeight="1">
      <c r="A11" s="36" t="s">
        <v>23</v>
      </c>
      <c r="B11" s="48">
        <v>0</v>
      </c>
      <c r="C11" s="49">
        <v>0</v>
      </c>
      <c r="D11" s="48">
        <v>0</v>
      </c>
      <c r="E11" s="53">
        <v>0</v>
      </c>
      <c r="F11" s="48">
        <v>0</v>
      </c>
      <c r="G11" s="52">
        <v>0</v>
      </c>
      <c r="H11" s="44">
        <v>0</v>
      </c>
      <c r="I11" s="49">
        <v>0</v>
      </c>
      <c r="J11" s="48">
        <v>0</v>
      </c>
      <c r="K11" s="53">
        <v>0</v>
      </c>
      <c r="L11" s="44">
        <v>718600</v>
      </c>
      <c r="M11" s="49">
        <f>L11/L15</f>
        <v>0.05154079728807903</v>
      </c>
      <c r="N11" s="50">
        <f>(B11+D11+F11+H11+J11+L11)/B16</f>
        <v>0.004060571533128199</v>
      </c>
    </row>
    <row r="12" spans="1:14" s="51" customFormat="1" ht="53.25" customHeight="1">
      <c r="A12" s="36" t="s">
        <v>35</v>
      </c>
      <c r="B12" s="48">
        <v>0</v>
      </c>
      <c r="C12" s="49">
        <v>0</v>
      </c>
      <c r="D12" s="48">
        <v>0</v>
      </c>
      <c r="E12" s="53">
        <v>0</v>
      </c>
      <c r="F12" s="48">
        <v>0</v>
      </c>
      <c r="G12" s="52">
        <v>0</v>
      </c>
      <c r="H12" s="44">
        <v>0</v>
      </c>
      <c r="I12" s="49">
        <v>0</v>
      </c>
      <c r="J12" s="48">
        <v>0</v>
      </c>
      <c r="K12" s="53">
        <v>0</v>
      </c>
      <c r="L12" s="44">
        <v>714967</v>
      </c>
      <c r="M12" s="49">
        <f>L12/L15</f>
        <v>0.05128022434548567</v>
      </c>
      <c r="N12" s="50">
        <f>L12/B16</f>
        <v>0.004040042648658599</v>
      </c>
    </row>
    <row r="13" spans="1:14" s="51" customFormat="1" ht="38.25">
      <c r="A13" s="36" t="s">
        <v>36</v>
      </c>
      <c r="B13" s="48">
        <v>0</v>
      </c>
      <c r="C13" s="49">
        <v>0</v>
      </c>
      <c r="D13" s="48">
        <v>0</v>
      </c>
      <c r="E13" s="53">
        <v>0</v>
      </c>
      <c r="F13" s="48">
        <v>0</v>
      </c>
      <c r="G13" s="52">
        <v>0</v>
      </c>
      <c r="H13" s="44">
        <v>0</v>
      </c>
      <c r="I13" s="49">
        <v>0</v>
      </c>
      <c r="J13" s="48">
        <v>29000</v>
      </c>
      <c r="K13" s="49">
        <f>J13/J15</f>
        <v>0.000373888487029532</v>
      </c>
      <c r="L13" s="44">
        <v>471000</v>
      </c>
      <c r="M13" s="49">
        <f>L13/L15</f>
        <v>0.03378195870120404</v>
      </c>
      <c r="N13" s="50">
        <f>(B13+D13+F13+H13+J13+L13)/B16</f>
        <v>0.0028253350494908147</v>
      </c>
    </row>
    <row r="14" spans="1:14" s="51" customFormat="1" ht="18.7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2" ht="29.25" customHeight="1">
      <c r="A15" s="56" t="s">
        <v>4</v>
      </c>
      <c r="B15" s="48">
        <f>SUM(B3:B13)</f>
        <v>15459579.159999998</v>
      </c>
      <c r="C15" s="49"/>
      <c r="D15" s="48">
        <f>SUM(D3:D13)</f>
        <v>12456193.48</v>
      </c>
      <c r="E15" s="53"/>
      <c r="F15" s="48">
        <f>SUM(F3:F13)</f>
        <v>32287574.26</v>
      </c>
      <c r="G15" s="52"/>
      <c r="H15" s="44">
        <f>SUM(H3:H13)</f>
        <v>25261227.96</v>
      </c>
      <c r="I15" s="49"/>
      <c r="J15" s="48">
        <f>SUM(J3:J13)</f>
        <v>77563233.44</v>
      </c>
      <c r="K15" s="53"/>
      <c r="L15" s="44">
        <f>SUM(L3:L13)</f>
        <v>13942353.2</v>
      </c>
    </row>
    <row r="16" spans="1:14" s="63" customFormat="1" ht="29.25" customHeight="1">
      <c r="A16" s="60" t="s">
        <v>5</v>
      </c>
      <c r="B16" s="61">
        <f>SUM(B15,D15,F15,H15,J15,L15,)</f>
        <v>176970161.5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</row>
    <row r="17" spans="1:14" ht="15">
      <c r="A17" s="29"/>
      <c r="B17" s="13"/>
      <c r="C17" s="14"/>
      <c r="D17" s="13"/>
      <c r="E17" s="15"/>
      <c r="F17" s="13"/>
      <c r="G17" s="15"/>
      <c r="H17" s="16"/>
      <c r="I17" s="14"/>
      <c r="J17" s="30"/>
      <c r="K17" s="15"/>
      <c r="L17" s="31"/>
      <c r="M17" s="15"/>
      <c r="N17" s="64"/>
    </row>
    <row r="18" spans="1:14" s="68" customFormat="1" ht="12.75">
      <c r="A18" s="65" t="s">
        <v>6</v>
      </c>
      <c r="B18" s="66">
        <f>B15/B16</f>
        <v>0.08735698170225153</v>
      </c>
      <c r="C18" s="67"/>
      <c r="D18" s="66">
        <f>D15/B16</f>
        <v>0.07038584004456594</v>
      </c>
      <c r="E18" s="49"/>
      <c r="F18" s="66">
        <f>F15/B16</f>
        <v>0.18244643043963094</v>
      </c>
      <c r="G18" s="49"/>
      <c r="H18" s="66">
        <f>H15/B16</f>
        <v>0.14274286549713072</v>
      </c>
      <c r="I18" s="49"/>
      <c r="J18" s="66">
        <f>J15/B16</f>
        <v>0.43828424397974003</v>
      </c>
      <c r="K18" s="49"/>
      <c r="L18" s="66">
        <f>L15/B16</f>
        <v>0.07878363833668084</v>
      </c>
      <c r="M18" s="57"/>
      <c r="N18" s="58"/>
    </row>
  </sheetData>
  <mergeCells count="2">
    <mergeCell ref="B16:M16"/>
    <mergeCell ref="A14:N14"/>
  </mergeCells>
  <printOptions gridLines="1"/>
  <pageMargins left="0.1968503937007874" right="0.1968503937007874" top="0.7874015748031497" bottom="0.3937007874015748" header="0.31496062992125984" footer="0.31496062992125984"/>
  <pageSetup blackAndWhite="1" horizontalDpi="600" verticalDpi="600" orientation="landscape" paperSize="9" r:id="rId1"/>
  <headerFooter alignWithMargins="0">
    <oddHeader>&amp;RПриложение №1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H14"/>
  <sheetViews>
    <sheetView tabSelected="1" zoomScale="96" zoomScaleNormal="96" workbookViewId="0" topLeftCell="A1">
      <selection activeCell="F9" sqref="F9"/>
    </sheetView>
  </sheetViews>
  <sheetFormatPr defaultColWidth="9.00390625" defaultRowHeight="12.75"/>
  <cols>
    <col min="1" max="1" width="22.00390625" style="0" customWidth="1"/>
    <col min="2" max="2" width="23.75390625" style="0" customWidth="1"/>
    <col min="3" max="3" width="18.875" style="0" customWidth="1"/>
    <col min="4" max="4" width="14.75390625" style="0" customWidth="1"/>
    <col min="5" max="5" width="22.25390625" style="0" customWidth="1"/>
    <col min="6" max="6" width="25.25390625" style="0" customWidth="1"/>
    <col min="7" max="7" width="16.25390625" style="0" customWidth="1"/>
  </cols>
  <sheetData>
    <row r="1" spans="1:7" s="41" customFormat="1" ht="52.5" customHeight="1">
      <c r="A1" s="36" t="s">
        <v>27</v>
      </c>
      <c r="B1" s="6" t="s">
        <v>44</v>
      </c>
      <c r="C1" s="8" t="s">
        <v>45</v>
      </c>
      <c r="D1" s="8" t="s">
        <v>47</v>
      </c>
      <c r="E1" s="8" t="s">
        <v>51</v>
      </c>
      <c r="F1" s="9" t="s">
        <v>52</v>
      </c>
      <c r="G1" s="8" t="s">
        <v>53</v>
      </c>
    </row>
    <row r="2" spans="1:7" ht="156" customHeight="1">
      <c r="A2" s="71" t="s">
        <v>54</v>
      </c>
      <c r="B2" s="72" t="s">
        <v>55</v>
      </c>
      <c r="C2" s="73" t="s">
        <v>56</v>
      </c>
      <c r="D2" s="74" t="s">
        <v>46</v>
      </c>
      <c r="E2" s="73" t="s">
        <v>57</v>
      </c>
      <c r="F2" s="75" t="s">
        <v>58</v>
      </c>
      <c r="G2" s="73" t="s">
        <v>59</v>
      </c>
    </row>
    <row r="3" spans="1:7" ht="63.75">
      <c r="A3" s="76" t="s">
        <v>60</v>
      </c>
      <c r="B3" s="77" t="s">
        <v>61</v>
      </c>
      <c r="C3" s="73" t="s">
        <v>62</v>
      </c>
      <c r="D3" s="73" t="s">
        <v>63</v>
      </c>
      <c r="E3" s="73" t="s">
        <v>64</v>
      </c>
      <c r="F3" s="73" t="s">
        <v>65</v>
      </c>
      <c r="G3" s="74" t="s">
        <v>50</v>
      </c>
    </row>
    <row r="4" spans="1:7" ht="186" customHeight="1">
      <c r="A4" s="76" t="s">
        <v>66</v>
      </c>
      <c r="B4" s="78" t="s">
        <v>67</v>
      </c>
      <c r="C4" s="73" t="s">
        <v>68</v>
      </c>
      <c r="D4" s="74" t="s">
        <v>48</v>
      </c>
      <c r="E4" s="73" t="s">
        <v>69</v>
      </c>
      <c r="F4" s="73" t="s">
        <v>70</v>
      </c>
      <c r="G4" s="74" t="s">
        <v>50</v>
      </c>
    </row>
    <row r="5" spans="1:7" ht="162.75" customHeight="1">
      <c r="A5" s="76" t="s">
        <v>71</v>
      </c>
      <c r="B5" s="79" t="s">
        <v>72</v>
      </c>
      <c r="C5" s="74" t="s">
        <v>49</v>
      </c>
      <c r="D5" s="73" t="s">
        <v>73</v>
      </c>
      <c r="E5" s="73" t="s">
        <v>74</v>
      </c>
      <c r="F5" s="74" t="s">
        <v>75</v>
      </c>
      <c r="G5" s="73" t="s">
        <v>76</v>
      </c>
    </row>
    <row r="6" spans="1:7" ht="291" customHeight="1">
      <c r="A6" s="6" t="s">
        <v>37</v>
      </c>
      <c r="B6" s="77" t="s">
        <v>77</v>
      </c>
      <c r="C6" s="73" t="s">
        <v>78</v>
      </c>
      <c r="D6" s="73" t="s">
        <v>79</v>
      </c>
      <c r="E6" s="75" t="s">
        <v>80</v>
      </c>
      <c r="F6" s="80" t="s">
        <v>81</v>
      </c>
      <c r="G6" s="73" t="s">
        <v>82</v>
      </c>
    </row>
    <row r="7" spans="1:7" ht="231.75" customHeight="1">
      <c r="A7" s="6" t="s">
        <v>38</v>
      </c>
      <c r="B7" s="77" t="s">
        <v>83</v>
      </c>
      <c r="C7" s="73" t="s">
        <v>84</v>
      </c>
      <c r="D7" s="74" t="s">
        <v>50</v>
      </c>
      <c r="E7" s="73" t="s">
        <v>85</v>
      </c>
      <c r="F7" s="80" t="s">
        <v>86</v>
      </c>
      <c r="G7" s="74" t="s">
        <v>87</v>
      </c>
    </row>
    <row r="8" spans="1:7" ht="83.25" customHeight="1">
      <c r="A8" s="6" t="s">
        <v>41</v>
      </c>
      <c r="B8" s="81"/>
      <c r="C8" s="74"/>
      <c r="D8" s="74"/>
      <c r="E8" s="74"/>
      <c r="F8" s="73" t="s">
        <v>88</v>
      </c>
      <c r="G8" s="74" t="s">
        <v>89</v>
      </c>
    </row>
    <row r="9" spans="1:7" ht="77.25" customHeight="1">
      <c r="A9" s="6" t="s">
        <v>43</v>
      </c>
      <c r="B9" s="81"/>
      <c r="C9" s="74"/>
      <c r="D9" s="74"/>
      <c r="E9" s="74"/>
      <c r="F9" s="73" t="s">
        <v>90</v>
      </c>
      <c r="G9" s="74"/>
    </row>
    <row r="10" spans="1:7" ht="26.25" customHeight="1">
      <c r="A10" s="6" t="s">
        <v>39</v>
      </c>
      <c r="B10" s="81"/>
      <c r="C10" s="74"/>
      <c r="D10" s="74"/>
      <c r="E10" s="74"/>
      <c r="F10" s="73"/>
      <c r="G10" s="73" t="s">
        <v>91</v>
      </c>
    </row>
    <row r="11" spans="1:7" ht="202.5" customHeight="1">
      <c r="A11" s="6" t="s">
        <v>42</v>
      </c>
      <c r="B11" s="81"/>
      <c r="C11" s="74"/>
      <c r="D11" s="74"/>
      <c r="E11" s="74"/>
      <c r="F11" s="73" t="s">
        <v>92</v>
      </c>
      <c r="G11" s="73" t="s">
        <v>93</v>
      </c>
    </row>
    <row r="12" spans="1:8" ht="42" customHeight="1">
      <c r="A12" s="6" t="s">
        <v>40</v>
      </c>
      <c r="B12" s="81"/>
      <c r="C12" s="74"/>
      <c r="D12" s="74"/>
      <c r="E12" s="74"/>
      <c r="F12" s="73" t="s">
        <v>94</v>
      </c>
      <c r="G12" s="73" t="s">
        <v>95</v>
      </c>
      <c r="H12" s="82"/>
    </row>
    <row r="13" spans="1:8" ht="12.75">
      <c r="A13" s="83"/>
      <c r="B13" s="84"/>
      <c r="C13" s="84"/>
      <c r="D13" s="84"/>
      <c r="E13" s="84"/>
      <c r="F13" s="84"/>
      <c r="G13" s="84"/>
      <c r="H13" s="82"/>
    </row>
    <row r="14" spans="2:6" ht="12.75">
      <c r="B14" s="82"/>
      <c r="C14" s="82"/>
      <c r="D14" s="82"/>
      <c r="E14" s="82"/>
      <c r="F14" s="82"/>
    </row>
  </sheetData>
  <printOptions gridLines="1"/>
  <pageMargins left="0.1968503937007874" right="0.2362204724409449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&amp;C&amp;"Arial,полужирный"Основные марки сигарет в ценовых сегментах рынка табачных изделий&amp;RПриложение №7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N22"/>
  <sheetViews>
    <sheetView zoomScale="91" zoomScaleNormal="91" workbookViewId="0" topLeftCell="A7">
      <selection activeCell="N9" sqref="N9"/>
    </sheetView>
  </sheetViews>
  <sheetFormatPr defaultColWidth="9.00390625" defaultRowHeight="12.75"/>
  <cols>
    <col min="1" max="1" width="22.00390625" style="26" customWidth="1"/>
    <col min="2" max="2" width="13.375" style="30" customWidth="1"/>
    <col min="3" max="3" width="7.375" style="14" customWidth="1"/>
    <col min="4" max="4" width="13.875" style="30" customWidth="1"/>
    <col min="5" max="5" width="7.375" style="15" customWidth="1"/>
    <col min="6" max="6" width="11.00390625" style="30" customWidth="1"/>
    <col min="7" max="7" width="7.375" style="15" customWidth="1"/>
    <col min="8" max="8" width="11.25390625" style="35" customWidth="1"/>
    <col min="9" max="9" width="7.375" style="14" customWidth="1"/>
    <col min="10" max="10" width="11.125" style="30" customWidth="1"/>
    <col min="11" max="11" width="7.375" style="15" customWidth="1"/>
    <col min="12" max="12" width="9.75390625" style="31" customWidth="1"/>
    <col min="13" max="13" width="7.375" style="15" customWidth="1"/>
    <col min="14" max="14" width="9.625" style="21" customWidth="1"/>
  </cols>
  <sheetData>
    <row r="1" spans="1:12" s="2" customFormat="1" ht="30" customHeight="1">
      <c r="A1" s="1" t="s">
        <v>0</v>
      </c>
      <c r="C1" s="3"/>
      <c r="H1" s="4"/>
      <c r="I1" s="4"/>
      <c r="L1" s="3"/>
    </row>
    <row r="2" spans="1:14" s="11" customFormat="1" ht="91.5" customHeight="1">
      <c r="A2" s="5" t="s">
        <v>1</v>
      </c>
      <c r="B2" s="6" t="s">
        <v>7</v>
      </c>
      <c r="C2" s="7" t="s">
        <v>2</v>
      </c>
      <c r="D2" s="8" t="s">
        <v>8</v>
      </c>
      <c r="E2" s="7" t="s">
        <v>2</v>
      </c>
      <c r="F2" s="8" t="s">
        <v>9</v>
      </c>
      <c r="G2" s="7" t="s">
        <v>2</v>
      </c>
      <c r="H2" s="8" t="s">
        <v>10</v>
      </c>
      <c r="I2" s="7" t="s">
        <v>2</v>
      </c>
      <c r="J2" s="9" t="s">
        <v>11</v>
      </c>
      <c r="K2" s="7" t="s">
        <v>2</v>
      </c>
      <c r="L2" s="8" t="s">
        <v>12</v>
      </c>
      <c r="M2" s="7" t="s">
        <v>2</v>
      </c>
      <c r="N2" s="10" t="s">
        <v>3</v>
      </c>
    </row>
    <row r="3" spans="1:14" s="19" customFormat="1" ht="38.25" customHeight="1">
      <c r="A3" s="12" t="s">
        <v>13</v>
      </c>
      <c r="B3" s="13">
        <v>302670</v>
      </c>
      <c r="C3" s="14">
        <f>B3/B17</f>
        <v>0.010677864260603255</v>
      </c>
      <c r="D3" s="13">
        <v>4620962</v>
      </c>
      <c r="E3" s="15">
        <f>D3/D17</f>
        <v>0.2071383245371305</v>
      </c>
      <c r="F3" s="13">
        <v>32537700</v>
      </c>
      <c r="G3" s="15">
        <f>F3/F17</f>
        <v>0.4641495025152461</v>
      </c>
      <c r="H3" s="16">
        <v>11734790</v>
      </c>
      <c r="I3" s="14">
        <f>H3/H17</f>
        <v>0.2323909612266195</v>
      </c>
      <c r="J3" s="13">
        <v>19049470</v>
      </c>
      <c r="K3" s="15">
        <f>J3/J17</f>
        <v>0.09842956820539617</v>
      </c>
      <c r="L3" s="16">
        <v>6715890</v>
      </c>
      <c r="M3" s="17">
        <f>L3/L17</f>
        <v>0.17031459409658067</v>
      </c>
      <c r="N3" s="18">
        <f>(B3+D3+F3+H3+J3+L3)/B18</f>
        <v>0.18544811595136074</v>
      </c>
    </row>
    <row r="4" spans="1:14" s="22" customFormat="1" ht="46.5" customHeight="1">
      <c r="A4" s="20" t="s">
        <v>14</v>
      </c>
      <c r="B4" s="13">
        <v>236690</v>
      </c>
      <c r="C4" s="14">
        <f>B4/B17</f>
        <v>0.008350162526323007</v>
      </c>
      <c r="D4" s="13">
        <v>0</v>
      </c>
      <c r="E4" s="15"/>
      <c r="F4" s="13">
        <v>1557370</v>
      </c>
      <c r="G4" s="15">
        <f>F4/F17</f>
        <v>0.022215845334248238</v>
      </c>
      <c r="H4" s="16">
        <v>5436700</v>
      </c>
      <c r="I4" s="14">
        <f>H4/H17</f>
        <v>0.10766617373645053</v>
      </c>
      <c r="J4" s="13">
        <v>59033935</v>
      </c>
      <c r="K4" s="15">
        <f>J4/J17</f>
        <v>0.30503130698730324</v>
      </c>
      <c r="L4" s="16">
        <v>1826090</v>
      </c>
      <c r="M4" s="15">
        <f>L4/L17</f>
        <v>0.04630954008088652</v>
      </c>
      <c r="N4" s="21">
        <f>(B4+D4+F4+H4+J4+L4)/B18</f>
        <v>0.16845061563616331</v>
      </c>
    </row>
    <row r="5" spans="1:14" s="22" customFormat="1" ht="75.75" customHeight="1">
      <c r="A5" s="20" t="s">
        <v>15</v>
      </c>
      <c r="B5" s="13">
        <v>8583632</v>
      </c>
      <c r="C5" s="14">
        <f>B5/B17</f>
        <v>0.3028210835529469</v>
      </c>
      <c r="D5" s="13">
        <f>12787778+3962960</f>
        <v>16750738</v>
      </c>
      <c r="E5" s="15">
        <f>D5/D17</f>
        <v>0.7508652536161181</v>
      </c>
      <c r="F5" s="13">
        <v>27017420</v>
      </c>
      <c r="G5" s="15">
        <f>F5/F17</f>
        <v>0.38540284200313674</v>
      </c>
      <c r="H5" s="16">
        <f>10833910+2892680</f>
        <v>13726590</v>
      </c>
      <c r="I5" s="14">
        <f>H5/H17</f>
        <v>0.27183575031710866</v>
      </c>
      <c r="J5" s="13">
        <f>1470760+22150832.4</f>
        <v>23621592.4</v>
      </c>
      <c r="K5" s="15">
        <f>J5/J17</f>
        <v>0.12205395427042681</v>
      </c>
      <c r="L5" s="16">
        <v>0</v>
      </c>
      <c r="M5" s="15"/>
      <c r="N5" s="21">
        <f>(B5+D5+F5+H5+J5+L5)/B18</f>
        <v>0.22190984541192849</v>
      </c>
    </row>
    <row r="6" spans="1:14" s="22" customFormat="1" ht="120" customHeight="1">
      <c r="A6" s="20" t="s">
        <v>16</v>
      </c>
      <c r="B6" s="13">
        <f>317780+17334855</f>
        <v>17652635</v>
      </c>
      <c r="C6" s="14">
        <f>B6/B17</f>
        <v>0.6227655214324979</v>
      </c>
      <c r="D6" s="13">
        <v>660880</v>
      </c>
      <c r="E6" s="15">
        <f>D6/D17</f>
        <v>0.029624475578915992</v>
      </c>
      <c r="F6" s="13">
        <f>5128450+34550</f>
        <v>5163000</v>
      </c>
      <c r="G6" s="15">
        <f>F6/F17</f>
        <v>0.07365006996457081</v>
      </c>
      <c r="H6" s="16">
        <f>10684525.2+2115230+2851750</f>
        <v>15651505.2</v>
      </c>
      <c r="I6" s="14">
        <f>H6/H17</f>
        <v>0.3099559803005792</v>
      </c>
      <c r="J6" s="13">
        <f>11440340+1607650+28956690</f>
        <v>42004680</v>
      </c>
      <c r="K6" s="15">
        <f>J6/J17</f>
        <v>0.21704029114751433</v>
      </c>
      <c r="L6" s="16">
        <v>0</v>
      </c>
      <c r="M6" s="15"/>
      <c r="N6" s="21">
        <f>(B6+D6+F6+H6+J6+L6)/B18</f>
        <v>0.20071516721263047</v>
      </c>
    </row>
    <row r="7" spans="1:14" s="22" customFormat="1" ht="69.75" customHeight="1">
      <c r="A7" s="20" t="s">
        <v>17</v>
      </c>
      <c r="B7" s="23">
        <v>1547373.06</v>
      </c>
      <c r="C7" s="14">
        <f>B7/B17</f>
        <v>0.05458961738921696</v>
      </c>
      <c r="D7" s="23">
        <v>144342.56</v>
      </c>
      <c r="E7" s="15">
        <f>D7/D17</f>
        <v>0.006470270917138083</v>
      </c>
      <c r="F7" s="23">
        <v>3793642.4</v>
      </c>
      <c r="G7" s="15">
        <f>F7/F17</f>
        <v>0.05411621696311492</v>
      </c>
      <c r="H7" s="24">
        <v>292736.62</v>
      </c>
      <c r="I7" s="14">
        <f>H7/H17</f>
        <v>0.0057972357841965345</v>
      </c>
      <c r="J7" s="23">
        <v>14382406.38</v>
      </c>
      <c r="K7" s="15">
        <f>J7/J17</f>
        <v>0.0743146160884232</v>
      </c>
      <c r="L7" s="24">
        <v>774507.78</v>
      </c>
      <c r="M7" s="15">
        <f>L7/L17</f>
        <v>0.019641473903733355</v>
      </c>
      <c r="N7" s="21">
        <f>(B7+D7+F7+H7+J7+L7)/B18</f>
        <v>0.05179137119227656</v>
      </c>
    </row>
    <row r="8" spans="1:14" s="22" customFormat="1" ht="54" customHeight="1">
      <c r="A8" s="20" t="s">
        <v>18</v>
      </c>
      <c r="B8" s="23">
        <v>0</v>
      </c>
      <c r="C8" s="14"/>
      <c r="D8" s="23">
        <v>0</v>
      </c>
      <c r="E8" s="15"/>
      <c r="F8" s="23">
        <v>0</v>
      </c>
      <c r="G8" s="15"/>
      <c r="H8" s="24">
        <v>408500</v>
      </c>
      <c r="I8" s="14">
        <f>H8/H17</f>
        <v>0.008089766213206548</v>
      </c>
      <c r="J8" s="23">
        <v>18418300</v>
      </c>
      <c r="K8" s="15">
        <f>J8/J17</f>
        <v>0.09516828111634855</v>
      </c>
      <c r="L8" s="24">
        <v>4591100</v>
      </c>
      <c r="M8" s="15">
        <f>L8/L17</f>
        <v>0.11643003875239342</v>
      </c>
      <c r="N8" s="21">
        <f>(B8+D8+F8+H8+J8+L8)/B18</f>
        <v>0.05793382572849041</v>
      </c>
    </row>
    <row r="9" spans="1:14" s="22" customFormat="1" ht="28.5" customHeight="1">
      <c r="A9" s="5" t="s">
        <v>19</v>
      </c>
      <c r="B9" s="13">
        <v>22556</v>
      </c>
      <c r="C9" s="14">
        <f>B9/B17</f>
        <v>0.0007957508384120231</v>
      </c>
      <c r="D9" s="13">
        <v>131658</v>
      </c>
      <c r="E9" s="15">
        <f>D9/D17</f>
        <v>0.005901675350697436</v>
      </c>
      <c r="F9" s="13">
        <v>32634</v>
      </c>
      <c r="G9" s="15">
        <f>F9/F17</f>
        <v>0.000465523219683092</v>
      </c>
      <c r="H9" s="16">
        <v>3213075</v>
      </c>
      <c r="I9" s="14">
        <f>H9/H17</f>
        <v>0.06363041756548013</v>
      </c>
      <c r="J9" s="13">
        <v>8643666</v>
      </c>
      <c r="K9" s="15">
        <f>J9/J17</f>
        <v>0.044662256330053475</v>
      </c>
      <c r="L9" s="16">
        <v>5062693</v>
      </c>
      <c r="M9" s="15">
        <f>L9/L17</f>
        <v>0.12838961080818778</v>
      </c>
      <c r="N9" s="21">
        <f>SUM(B9+D9+F9+H9+J9+L9)/B18</f>
        <v>0.04231943770578969</v>
      </c>
    </row>
    <row r="10" spans="1:14" s="22" customFormat="1" ht="51">
      <c r="A10" s="5" t="s">
        <v>20</v>
      </c>
      <c r="B10" s="13">
        <v>0</v>
      </c>
      <c r="C10" s="14"/>
      <c r="D10" s="25">
        <v>0</v>
      </c>
      <c r="E10" s="15"/>
      <c r="F10" s="13">
        <v>0</v>
      </c>
      <c r="G10" s="15"/>
      <c r="H10" s="16">
        <v>0</v>
      </c>
      <c r="I10" s="14"/>
      <c r="J10" s="13">
        <v>245000</v>
      </c>
      <c r="K10" s="15">
        <f>J10/J17</f>
        <v>0.0012659273045560878</v>
      </c>
      <c r="L10" s="16">
        <v>10836000</v>
      </c>
      <c r="M10" s="15">
        <f>L10/L17</f>
        <v>0.2748003528393926</v>
      </c>
      <c r="N10" s="21">
        <f>(B10+D10+F10+H10+J10+L10)/B18</f>
        <v>0.027413419772797827</v>
      </c>
    </row>
    <row r="11" spans="1:14" s="22" customFormat="1" ht="27" customHeight="1">
      <c r="A11" s="5" t="s">
        <v>21</v>
      </c>
      <c r="B11" s="13">
        <v>0</v>
      </c>
      <c r="C11" s="14"/>
      <c r="D11" s="13">
        <v>0</v>
      </c>
      <c r="E11" s="15"/>
      <c r="F11" s="13">
        <v>0</v>
      </c>
      <c r="G11" s="15"/>
      <c r="H11" s="16">
        <v>32000</v>
      </c>
      <c r="I11" s="14">
        <f>H11/H17</f>
        <v>0.0006337148563588973</v>
      </c>
      <c r="J11" s="13">
        <v>3128000</v>
      </c>
      <c r="K11" s="15">
        <f>J11/J17</f>
        <v>0.0161625330965365</v>
      </c>
      <c r="L11" s="16">
        <v>4473000</v>
      </c>
      <c r="M11" s="15">
        <f>L11/L17</f>
        <v>0.11343502936974925</v>
      </c>
      <c r="N11" s="21">
        <f>(B11+D11+F11+H11+J11+L11)/B18</f>
        <v>0.018883370916502645</v>
      </c>
    </row>
    <row r="12" spans="1:14" s="22" customFormat="1" ht="38.25">
      <c r="A12" s="5" t="s">
        <v>22</v>
      </c>
      <c r="B12" s="13">
        <v>0</v>
      </c>
      <c r="C12" s="14"/>
      <c r="D12" s="13">
        <v>0</v>
      </c>
      <c r="E12" s="15"/>
      <c r="F12" s="13">
        <v>0</v>
      </c>
      <c r="G12" s="15"/>
      <c r="H12" s="16">
        <v>0</v>
      </c>
      <c r="I12" s="14"/>
      <c r="J12" s="13">
        <v>4563180</v>
      </c>
      <c r="K12" s="15">
        <f>J12/J17</f>
        <v>0.023578180235119383</v>
      </c>
      <c r="L12" s="16">
        <v>0</v>
      </c>
      <c r="M12" s="15"/>
      <c r="N12" s="21">
        <f>(B12+D12+F12+H12+J12+L12)/B18</f>
        <v>0.011288906131110513</v>
      </c>
    </row>
    <row r="13" spans="1:14" s="22" customFormat="1" ht="30" customHeight="1">
      <c r="A13" s="5" t="s">
        <v>23</v>
      </c>
      <c r="B13" s="13">
        <v>0</v>
      </c>
      <c r="C13" s="14"/>
      <c r="D13" s="13">
        <v>0</v>
      </c>
      <c r="E13" s="15"/>
      <c r="F13" s="13">
        <v>0</v>
      </c>
      <c r="G13" s="15"/>
      <c r="H13" s="16">
        <v>0</v>
      </c>
      <c r="I13" s="14"/>
      <c r="J13" s="13">
        <v>28000</v>
      </c>
      <c r="K13" s="15">
        <f>J13/J17</f>
        <v>0.00014467740623498148</v>
      </c>
      <c r="L13" s="16">
        <v>2123000</v>
      </c>
      <c r="M13" s="15">
        <f>L13/L17</f>
        <v>0.05383916104448416</v>
      </c>
      <c r="N13" s="21">
        <f>(B13+D13+F13+H13+J13+L13)/B18</f>
        <v>0.00532138488685932</v>
      </c>
    </row>
    <row r="14" spans="1:14" s="22" customFormat="1" ht="41.25" customHeight="1">
      <c r="A14" s="5" t="s">
        <v>24</v>
      </c>
      <c r="B14" s="13">
        <v>0</v>
      </c>
      <c r="C14" s="14"/>
      <c r="D14" s="13">
        <v>0</v>
      </c>
      <c r="E14" s="15"/>
      <c r="F14" s="13">
        <v>0</v>
      </c>
      <c r="G14" s="15"/>
      <c r="H14" s="16">
        <v>0</v>
      </c>
      <c r="I14" s="14"/>
      <c r="J14" s="13">
        <v>313000</v>
      </c>
      <c r="K14" s="15">
        <f>J14/J17</f>
        <v>0.0016172867196981857</v>
      </c>
      <c r="L14" s="16">
        <v>1514000</v>
      </c>
      <c r="M14" s="15">
        <f>L14/L17</f>
        <v>0.03839495516785164</v>
      </c>
      <c r="N14" s="21">
        <f>(B14+D14+F14+H14+J14+L14)/B18</f>
        <v>0.004519837372520677</v>
      </c>
    </row>
    <row r="15" spans="1:14" s="22" customFormat="1" ht="51">
      <c r="A15" s="5" t="s">
        <v>25</v>
      </c>
      <c r="B15" s="13">
        <v>0</v>
      </c>
      <c r="C15" s="14"/>
      <c r="D15" s="13">
        <v>0</v>
      </c>
      <c r="E15" s="15"/>
      <c r="F15" s="13">
        <v>0</v>
      </c>
      <c r="G15" s="15"/>
      <c r="H15" s="16">
        <v>0</v>
      </c>
      <c r="I15" s="14"/>
      <c r="J15" s="13">
        <v>102790</v>
      </c>
      <c r="K15" s="15">
        <f>J15/B17</f>
        <v>0.0036263179943417205</v>
      </c>
      <c r="L15" s="16">
        <v>1515983</v>
      </c>
      <c r="M15" s="15">
        <f>L15/L17</f>
        <v>0.03844524393674057</v>
      </c>
      <c r="N15" s="21">
        <f>(B15+D15+F15+H15+J15+L15)/B18</f>
        <v>0.004004702081569466</v>
      </c>
    </row>
    <row r="16" spans="1:14" s="22" customFormat="1" ht="15" customHeight="1">
      <c r="A16" s="26"/>
      <c r="B16" s="13"/>
      <c r="C16" s="14"/>
      <c r="D16" s="13"/>
      <c r="E16" s="15"/>
      <c r="F16" s="13"/>
      <c r="G16" s="15"/>
      <c r="H16" s="16"/>
      <c r="I16" s="14"/>
      <c r="J16" s="13"/>
      <c r="K16" s="15"/>
      <c r="L16" s="16"/>
      <c r="M16" s="15"/>
      <c r="N16" s="21"/>
    </row>
    <row r="17" spans="1:12" ht="27.75" customHeight="1">
      <c r="A17" s="27" t="s">
        <v>4</v>
      </c>
      <c r="B17" s="13">
        <f>SUM(B3:B15)</f>
        <v>28345556.06</v>
      </c>
      <c r="D17" s="13">
        <f>SUM(D3:D15)</f>
        <v>22308580.56</v>
      </c>
      <c r="F17" s="13">
        <f>SUM(F3:F15)</f>
        <v>70101766.4</v>
      </c>
      <c r="G17" s="28"/>
      <c r="H17" s="16">
        <f>SUM(H3:H15)</f>
        <v>50495896.82</v>
      </c>
      <c r="J17" s="13">
        <f>SUM(J3:J15)</f>
        <v>193534019.78</v>
      </c>
      <c r="L17" s="16">
        <f>SUM(L3:L15)</f>
        <v>39432263.78</v>
      </c>
    </row>
    <row r="18" spans="1:12" ht="27.75" customHeight="1">
      <c r="A18" s="27" t="s">
        <v>5</v>
      </c>
      <c r="B18" s="13">
        <f>SUM(B17,D17,F17,H17,J17,L17,)</f>
        <v>404218083.4</v>
      </c>
      <c r="D18" s="13"/>
      <c r="F18" s="13"/>
      <c r="H18" s="16"/>
      <c r="J18" s="13"/>
      <c r="L18" s="16"/>
    </row>
    <row r="19" spans="1:8" ht="15">
      <c r="A19" s="29"/>
      <c r="B19" s="13"/>
      <c r="D19" s="13"/>
      <c r="F19" s="13"/>
      <c r="H19" s="16"/>
    </row>
    <row r="20" spans="1:14" s="34" customFormat="1" ht="25.5">
      <c r="A20" s="6" t="s">
        <v>6</v>
      </c>
      <c r="B20" s="32">
        <f>B17/B18</f>
        <v>0.07012441358777666</v>
      </c>
      <c r="C20" s="14"/>
      <c r="D20" s="32">
        <f>D17/B18</f>
        <v>0.05518946696386221</v>
      </c>
      <c r="E20" s="15"/>
      <c r="F20" s="32">
        <f>F17/B18</f>
        <v>0.17342560681687705</v>
      </c>
      <c r="G20" s="15"/>
      <c r="H20" s="33">
        <f>H17/B18</f>
        <v>0.12492240919867763</v>
      </c>
      <c r="I20" s="14"/>
      <c r="J20" s="32">
        <f>J17/B18</f>
        <v>0.4787861496747674</v>
      </c>
      <c r="K20" s="15"/>
      <c r="L20" s="33">
        <f>L17/B18</f>
        <v>0.09755195375803913</v>
      </c>
      <c r="M20" s="15"/>
      <c r="N20" s="21"/>
    </row>
    <row r="21" spans="2:8" ht="15">
      <c r="B21" s="13"/>
      <c r="D21" s="13"/>
      <c r="F21" s="13"/>
      <c r="H21" s="16"/>
    </row>
    <row r="22" spans="2:8" ht="15">
      <c r="B22" s="13"/>
      <c r="D22" s="13"/>
      <c r="F22" s="13"/>
      <c r="H22" s="16"/>
    </row>
  </sheetData>
  <printOptions gridLines="1"/>
  <pageMargins left="0.1968503937007874" right="0.1968503937007874" top="0.3937007874015748" bottom="0.3937007874015748" header="0.1968503937007874" footer="0.31496062992125984"/>
  <pageSetup horizontalDpi="600" verticalDpi="600" orientation="landscape" paperSize="9" r:id="rId1"/>
  <headerFooter alignWithMargins="0">
    <oddHeader>&amp;RПриложение №4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Sdoronin</dc:creator>
  <cp:keywords/>
  <dc:description/>
  <cp:lastModifiedBy>Sdoronin</cp:lastModifiedBy>
  <dcterms:created xsi:type="dcterms:W3CDTF">2008-02-01T11:04:16Z</dcterms:created>
  <dcterms:modified xsi:type="dcterms:W3CDTF">2008-02-01T11:27:42Z</dcterms:modified>
  <cp:category/>
  <cp:version/>
  <cp:contentType/>
  <cp:contentStatus/>
</cp:coreProperties>
</file>