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105" windowWidth="15375" windowHeight="5295" tabRatio="601" firstSheet="2" activeTab="8"/>
  </bookViews>
  <sheets>
    <sheet name="прил.1" sheetId="1" r:id="rId1"/>
    <sheet name="прил.2.1-2.2" sheetId="2" r:id="rId2"/>
    <sheet name="прил.2.3-2.4" sheetId="3" r:id="rId3"/>
    <sheet name="прил.2.5-2.6" sheetId="4" r:id="rId4"/>
    <sheet name="прил.3.1-3.2" sheetId="5" r:id="rId5"/>
    <sheet name="прил.4" sheetId="6" r:id="rId6"/>
    <sheet name="прил.5.1, 5.3" sheetId="7" r:id="rId7"/>
    <sheet name="прил.5.2, 5.4" sheetId="8" r:id="rId8"/>
    <sheet name="прил.6.1-6.2" sheetId="9" r:id="rId9"/>
  </sheets>
  <definedNames>
    <definedName name="_ftn1" localSheetId="0">'прил.1'!#REF!</definedName>
    <definedName name="_ftn2" localSheetId="0">'прил.1'!#REF!</definedName>
    <definedName name="_ftn3" localSheetId="0">'прил.1'!#REF!</definedName>
    <definedName name="_ftn4" localSheetId="0">'прил.1'!#REF!</definedName>
    <definedName name="_ftn5" localSheetId="0">'прил.1'!#REF!</definedName>
    <definedName name="_ftn6" localSheetId="0">'прил.1'!#REF!</definedName>
    <definedName name="_ftnref1" localSheetId="0">'прил.1'!#REF!</definedName>
    <definedName name="_ftnref2" localSheetId="0">'прил.1'!#REF!</definedName>
    <definedName name="_ftnref3" localSheetId="0">'прил.1'!#REF!</definedName>
    <definedName name="_ftnref4" localSheetId="0">'прил.1'!#REF!</definedName>
    <definedName name="_ftnref5" localSheetId="0">'прил.1'!#REF!</definedName>
    <definedName name="_ftnref6" localSheetId="0">'прил.1'!#REF!</definedName>
    <definedName name="_xlnm.Print_Titles" localSheetId="0">'прил.1'!$3:$4</definedName>
    <definedName name="_xlnm.Print_Titles" localSheetId="5">'прил.4'!$2:$3</definedName>
  </definedNames>
  <calcPr fullCalcOnLoad="1"/>
</workbook>
</file>

<file path=xl/sharedStrings.xml><?xml version="1.0" encoding="utf-8"?>
<sst xmlns="http://schemas.openxmlformats.org/spreadsheetml/2006/main" count="2293" uniqueCount="1040">
  <si>
    <t>АИКБ "Енисейский объединенный банк" (ЗАО) - 11,16%</t>
  </si>
  <si>
    <t>ЗАО "ИК "Траст-Инвест" - 49,6%</t>
  </si>
  <si>
    <t>ЗАО "ИК "Траст-Инвест" - 99,5%</t>
  </si>
  <si>
    <t>Отделения Восточно-Сибирского банка Сбербанка РФ (4 шт) - 50,4%</t>
  </si>
  <si>
    <t>Отделения Восточно-Сибирского банка Сбербанка РФ (4 шт) - 0,5%</t>
  </si>
  <si>
    <t>Северо-Западный федеральный округ</t>
  </si>
  <si>
    <t xml:space="preserve">ОАО "Федерально-Инвестиционная Палата" </t>
  </si>
  <si>
    <t>ООО "Банк Сбережений и развития" - 84,03%</t>
  </si>
  <si>
    <t>ОАО КРБ "Ухтабанк" - 98,17%</t>
  </si>
  <si>
    <t>Архангельская область (в т.ч. Ямало - Ненецкий АО)</t>
  </si>
  <si>
    <t>Вологодская область</t>
  </si>
  <si>
    <t>ОАО "Меткомбанк" - 99,28%</t>
  </si>
  <si>
    <t>ОАО КБ "Севергазбанк" - 96,96%</t>
  </si>
  <si>
    <t>Калининградская область</t>
  </si>
  <si>
    <t>ЗАО ИКБ "Европейский" - 73,29%</t>
  </si>
  <si>
    <t>ОАО "Инвестбанк" - 71,90%</t>
  </si>
  <si>
    <t>ОАО "Инвестбанк" - 21,72%</t>
  </si>
  <si>
    <t>ЗАО ИКБ "Европейский" - 27,50%</t>
  </si>
  <si>
    <t>В 2003 г. операции не проводились</t>
  </si>
  <si>
    <t>Санкт-Петербург и Ленинградская область</t>
  </si>
  <si>
    <t xml:space="preserve">ОАО "МДМ-Банк Санкт-Петербург" (13,16%); </t>
  </si>
  <si>
    <t xml:space="preserve">ЗАО "ИК АВК" (14,72%); </t>
  </si>
  <si>
    <t>Депозитарий Северо-Западного банка Сбербанка России (23,59%);</t>
  </si>
  <si>
    <t xml:space="preserve">ОАО"Промышленно-строительный банк" (8,33%); </t>
  </si>
  <si>
    <t xml:space="preserve"> АБ "Газпромбанк" (ЗАО), Санкт-Петербургский филиал (42,55%)</t>
  </si>
  <si>
    <t>ЗАО "Балтийское Финансовое Агенство" (55,36%)</t>
  </si>
  <si>
    <t>Белгородская область</t>
  </si>
  <si>
    <t>ЗАО "Инвестиционная компания "ОЭМК-Инвест" 15,4 %;</t>
  </si>
  <si>
    <t>ЗАО "Инвестиционная компания "ОЭМК-Инвест" 6,71%</t>
  </si>
  <si>
    <t xml:space="preserve"> ОАО "Белгородпромстройбанк" 84,6%</t>
  </si>
  <si>
    <t xml:space="preserve"> ОАО "Белгородпромстройбанк" 93,29%</t>
  </si>
  <si>
    <t>Брянская область</t>
  </si>
  <si>
    <t>Владимирская область</t>
  </si>
  <si>
    <t>Влад. отд. Сбербанка России 2%</t>
  </si>
  <si>
    <t>Влад. отд. Сбербанка России 1%</t>
  </si>
  <si>
    <t>Филиал ВРУ ОАО "МИнБ" 98%</t>
  </si>
  <si>
    <t>Филиал ВРУ ОАО "МИнБ" 99%</t>
  </si>
  <si>
    <t>Воронежская область</t>
  </si>
  <si>
    <t>ООО КБ "Газэнергопромбанк" филиал в г. Воронеже 95,6%</t>
  </si>
  <si>
    <t>Отделения Центрально - Черноземного банка Сбербанка России 45,59%</t>
  </si>
  <si>
    <t>Депозитарий ОАО Банк"Юго - Восток" 2,51%</t>
  </si>
  <si>
    <t>ООО КБ"Газэнергопромбанк" филиал в г. Воронеже 34,31%</t>
  </si>
  <si>
    <t>Ивановская область</t>
  </si>
  <si>
    <t>ОАО КИБ "Евроальянс"(г.Иваново) 71,2%</t>
  </si>
  <si>
    <t>ОАО КБ "Севергазбанк"(г.Вологда) 89,5%</t>
  </si>
  <si>
    <t>ОАО КБ "Севергазбанк"(г.Вологда) 28,7%</t>
  </si>
  <si>
    <t>ОАО КИБ "Евроальянс"(г.Иваново) 9,3%</t>
  </si>
  <si>
    <t>Калужская область</t>
  </si>
  <si>
    <t>ОАО «Газэнергобанк» 99,98%</t>
  </si>
  <si>
    <t>ОАО «Газэнергобанк» 99,99%</t>
  </si>
  <si>
    <t>ОАИБ «ИНВЕСКО-БАНК» ЗАО 0,02%</t>
  </si>
  <si>
    <t xml:space="preserve"> ОАИБ «ИНВЕСКО-БАНК» ЗАО 0,01%</t>
  </si>
  <si>
    <t>Костромская область</t>
  </si>
  <si>
    <t xml:space="preserve">"Газпромбанк" (ЗАО) - 99,2%; </t>
  </si>
  <si>
    <t xml:space="preserve">"Газпромбанк" (ЗАО) - 90%; </t>
  </si>
  <si>
    <t>Сбербанк ОАО - 0,8%</t>
  </si>
  <si>
    <t>Сбербанк ОАО - 10%</t>
  </si>
  <si>
    <t>Курская область</t>
  </si>
  <si>
    <t>Курское отд. №8596 Сбербанка России</t>
  </si>
  <si>
    <t>Липецкая область</t>
  </si>
  <si>
    <t>Москва и Московская область</t>
  </si>
  <si>
    <t xml:space="preserve">"Газпромбанк" (ЗАО) - 46,40%; </t>
  </si>
  <si>
    <t xml:space="preserve"> ООО Центральный Московский Депозитарий - 29,51%; </t>
  </si>
  <si>
    <t xml:space="preserve">Импэксбанк ОАО - 6,60%; </t>
  </si>
  <si>
    <t>ИНГ БАНК (ЕВРАЗИЯ) - 13,811%;</t>
  </si>
  <si>
    <t>Альфа-банк ОАО - 5,97%</t>
  </si>
  <si>
    <t xml:space="preserve"> СБ РФ - 13,388% 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</si>
  <si>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</si>
  <si>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</si>
  <si>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</si>
  <si>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</si>
  <si>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</si>
  <si>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Тверской филиал ООО КБ "Газэнергопромбанк"</t>
  </si>
  <si>
    <t>Тульская область</t>
  </si>
  <si>
    <t>ТФ АБ "Газпромбанк" 99,02%</t>
  </si>
  <si>
    <t>ТФ АБ "Газпромбанк" 97,26%</t>
  </si>
  <si>
    <t>Ярославская область</t>
  </si>
  <si>
    <t>ОАО "Ярсоцбанк" - 77,27%;</t>
  </si>
  <si>
    <t xml:space="preserve">ОАО "Ярсоцбанк" - 99,06%; </t>
  </si>
  <si>
    <t xml:space="preserve"> ООО ИКБР "Яринтербанк" - 22,73%</t>
  </si>
  <si>
    <t>ООО ИКБР "Яринтербанк" - 0,94%</t>
  </si>
  <si>
    <r>
      <t xml:space="preserve">** - показатели по </t>
    </r>
    <r>
      <rPr>
        <b/>
        <sz val="12"/>
        <rFont val="Times New Roman"/>
        <family val="1"/>
      </rPr>
      <t>Республике Саха (Якутия)</t>
    </r>
    <r>
      <rPr>
        <sz val="12"/>
        <rFont val="Times New Roman"/>
        <family val="1"/>
      </rPr>
      <t xml:space="preserve"> рассчитаны без учета данных по ОАО АК ЯО №8603 Сбербанка России, ООО  Инвестиционно-финансовая компания "Диаксон-Финанс", ООО "Компания инвестиций и управления", поскольку данные по ним не представлены</t>
    </r>
  </si>
  <si>
    <t>В.Филиал АБ "Газпромбанк" (ЗАО) - 81,22%</t>
  </si>
  <si>
    <t>В.Филиал АБ "Газпромбанк" (ЗАО) - 98,84%</t>
  </si>
  <si>
    <t>1.А.ОАО «Урало-Сибирский банк» - 93,4%; 2.А.ОАО «Социнвестбанк» - 2,6%; 3.В.Филиал № 8598 АК СБ РФ (ОАО)  (Башкирское отделение) - 2,1%</t>
  </si>
  <si>
    <t>1. А.ОАО «Урало-Сибирский банк»- 74,883%; 2. А. ОАО «Альфа-Банк-Башкортостан» - 25,112%; 3. А.ОАО «Социнвестбанк»-0,003%</t>
  </si>
  <si>
    <t>1.А.ОАО Банк «Йошкар-Ола» - 80% 2.В. Отделение АК СБ РФ Марий Эл – № 8614  - 20%</t>
  </si>
  <si>
    <t>А.ОАО Банк «Йошкар-Ола» - 100%</t>
  </si>
  <si>
    <t>1.В.Мордовское отделение АК СБ РФ № 8589 – 97%; 2. А.Мордовская депозитарная компания «Депозит» - 3%</t>
  </si>
  <si>
    <t>1.А.Мордовская депозитарная компания «Депозит» - 99%; 2.В. Мордовское отделение АК СБ РФ № 8589 – 1%</t>
  </si>
  <si>
    <t>1.А.ОАО «НБД-Банк» - 81,8%; 2.В.Нижегородский региональный центр-филиал АКБ «Ингосстрах-союз» - 15,2%; 3.А.ЗАО «Нижегородпромстройбанк» - 1,4%</t>
  </si>
  <si>
    <t>1.В. Нижегородский региональный центр-филиал АКБ «Ингосстрах-союз» - 67,8%; 2.А.Депозитарий ОАО КБ «Элипс банк» - 23,5%; 3. А.ЗАО «Нижегородпромстройбанк» - 6,6%</t>
  </si>
  <si>
    <t>1.В.Пензенское отделение АК СБ РФ № 8624 – 50%; 2.А.ОАО «Губернский банк «Тарханы» - 45,7%; 3.В.Филиал ОАО «Внешторгбанк» - 4,3%</t>
  </si>
  <si>
    <t>1.А.ОАО «Губернский банк «Тарханы» - 94,6%; 2. АК СБ РФ № 8624 – 4,7%; 3.В.Филиал ОАО «Внешторгбанк» - 0,7%</t>
  </si>
  <si>
    <t>1. В.Филиал АБ «Газпромбанк» в г.Чайковский – 89,6%; 2. В.Западно-Уральский Сбербанк России – 4%; 3.А. ООО «ИК»Витус» - 3,7%</t>
  </si>
  <si>
    <t>1. А.ООО «ИК»Витус» - 99,3%; 2.А.  АКБ «Урал-ФД» – 0,65%; 3. В.Филиал АБ «Газпромбанк» в г.Чайковский – 0,03%</t>
  </si>
  <si>
    <t>АБ "Газпромбанк" (ЗАО), г.Москва - 68,6%; ОАО "Банк "Казанский" - 16%; ЗАО ИК "Элемте" - 8,6%</t>
  </si>
  <si>
    <t>ОАО "Центральный депозитарий РТ" - 93,3%; ООО МКБ "АВЕРС" - 4,1%; ОАО "АИКБ "Татфондбанк" - 1,3%</t>
  </si>
  <si>
    <t>1.А.ЗАО КБ «Самарский Кредит» - 54,7%; 2.ЗАО КБ «Газбанк» - 39,6%; 3.ОАО КБ «Солидарность» - 3,8%</t>
  </si>
  <si>
    <t>1.А. ЗАО КБ «Самарский Кредит» - 56,6%; 2.ЗАО КБ «Газбанк» - 29,9%; 3. А.ЗАО АКБ «Тольяттихимбанк» - 8,3%</t>
  </si>
  <si>
    <t>1.В.Региональный депозитарий № 831 филиала АБ «Газпромбанк» (ЗАО) в г.Ижевск – 77,8%; 2.А. ООО «Моноплан» - 20,1%; 3.А. АКБ «С-Банк»(ЗАО) – 1,3%</t>
  </si>
  <si>
    <t>1.А.ООО «Моноплан» - 79,5%; 2.В.Региональный депозитарий № 831 филиала АБ «Газпромбанк» (ЗАО) в г.Ижевск – 17%; 3.А. АКБ «С-Банк» (ЗАО) – 2,5%</t>
  </si>
  <si>
    <t>1.А.ООО КБ «Мегаполис» - 99,7%; 2.А. АКБ «Чувашкредитпромбанк» (ОАО) – 0,3%</t>
  </si>
  <si>
    <t>1.А.ООО КБ «Мегаполис» - 51,5%; 2.А. АКБ «Чувашкредитпромбанк» (ОАО) – 48,5%</t>
  </si>
  <si>
    <t>1. В - Филиал ОАО "Внешторгбанк" - 61,6%; 2. В - Дальневосточный банк Сбербанка России - 34,7%; 3. А - Акционерный коммерческий банк регионального развития (ЗАО) - 3,7%</t>
  </si>
  <si>
    <t>1.В - Дальневосточный банк Сбербанка России - 54,31%; 2. А - Акционерный коммерческий банк регионального развития (ЗАО) - 33,78%; 3. В - Филиал ОАО "Внешторгбанк" - 11,19%.</t>
  </si>
  <si>
    <t>ЗАО "Байкальский фондовый дом" - 55,58%; АКБ "Радиан" (ОАО) - 37,61%</t>
  </si>
  <si>
    <t>ЗАО "Байкальский фондовый дом" - 91,81%; АКБ "Радиан" (ОАО) - 7,58%</t>
  </si>
  <si>
    <t>ЗАО "Углеметбанк" - 70,26%; отделения Сибирского банка Сбербанка России - 21,10%</t>
  </si>
  <si>
    <t>ЗАО "Углеметбанк" - 59,00%; ООО "Компания "Примула" - 34,53%</t>
  </si>
  <si>
    <t>ООО "Компания "Брокеркредитсервис" - 63,27%; ЗАО "Расчетно-депозитарная организация" - 24,35%</t>
  </si>
  <si>
    <t>ООО "Компания "Брокеркредитсервис" - 64,45%; ЗАО "Прайд Холдинг" - 12,24%</t>
  </si>
  <si>
    <t>Филиал "Омский" ЗАО АБ "Газпромбанк" - 61,19%; Омский филиал  ООО "Компания "Брокеркредитсервис" - 35,90%</t>
  </si>
  <si>
    <t>Омский филиал ООО "Компания "Брокеркредитсервис" - 63,26%; Омский филиал ЗАО "Западно-Сибирский депозитарий" - 33,78%</t>
  </si>
  <si>
    <t>Региональный депозитарий РД №832 АБ "Газпромбанк" (ЗАО) - 99,9%; Томское отделение № 8616 Сбербанка России - 0,10%</t>
  </si>
  <si>
    <t>Региональный депозитарий РД №832 АБ "Газпромбанк" (ЗАО) - 99,60%; Томское отделение № 8616 Сбербанка России - 0,40%</t>
  </si>
  <si>
    <t>АКБ "Енисей" (ОАО) - 54,72%; АИКБ "Енисейский объединенный банк" (ЗАО) - 37,74%; КБ "Кедр" (ЗАО) - 7,55%</t>
  </si>
  <si>
    <t>КБ "Кедр" (ЗАО)  - 71,03%; АКБ "Енисей" (ОАО) - 17,81%; АИКБ "Енисейский объединенный банк" (ЗАО) - 11,16%</t>
  </si>
  <si>
    <t>ОАО "Меткомбанк"</t>
  </si>
  <si>
    <t>(А) ОАО "МДМ-Банк Санкт-Петербург" (13,16%); (А) Депозитарий Северо-Западного банка Сбербанка России (23,59%); (В)  АБ "Газпромбанк" (ЗАО), Санкт-Петербургский филиал (42,55%)</t>
  </si>
  <si>
    <t>(А) ЗАО "ИК АВК" (14,72%); (А) ОАО"Промышленно-строительный банк" (8,33%); (А) ЗАО "Балтийское Финансовое Агенство" (55,36%)</t>
  </si>
  <si>
    <t>А. ЗАО "Инвестиционная компания "ОЭМК-Инвест"; А. ОАО "Белгородпромстройбанк"</t>
  </si>
  <si>
    <r>
      <t xml:space="preserve">В </t>
    </r>
    <r>
      <rPr>
        <sz val="12"/>
        <rFont val="Times New Roman"/>
        <family val="1"/>
      </rPr>
      <t xml:space="preserve"> Влад. отд. Сбербанка России *; В Филиал ВРУ ОАО "МИнБ" **</t>
    </r>
  </si>
  <si>
    <t>ООО КБ "Газэнергопромбанк" филиал в г. Воронеже</t>
  </si>
  <si>
    <t>Отделения Центрально - Черноземного банка Сбербанка России; ООО КБ"Газэнергопромбанк" филиал в г. Воронеже</t>
  </si>
  <si>
    <t>"А"     ОАО КИБ "Евроальянс"(г.Иваново); "В"     ОАО КБ "Севергазбанк"(г.Вологда)</t>
  </si>
  <si>
    <t>«А» - ОАО «Газэнергобанк»; «А» - ОАИБ «ИНВЕСКО-БАНК» ЗАО</t>
  </si>
  <si>
    <t>"Газпромбанк" (ЗАО) - 99,2%; "Сбербанкбанк" ОАО - 0,8%</t>
  </si>
  <si>
    <t>"Газпромбанк" (ЗАО) - 90%; "Сбербанкбанк" ОАО - 10%</t>
  </si>
  <si>
    <t>В  Курское отд. №8596 Сбербанка России *</t>
  </si>
  <si>
    <t>"Газпромбанк" (ЗАО) - 46,40%; "Импэксбанк" ОАО - 6,60%; "Альфа-банк" ОАО - 5,97%</t>
  </si>
  <si>
    <t xml:space="preserve">ООО КБ "Российский промышленный банк" - 99,903%; ООО Центральный Московский Депозитарий - 0,029%; ИНГ БАНК (ЕВРАЗИЯ) - 0,013% </t>
  </si>
  <si>
    <t>ОАО "Ярсоцбанк" - 77,27%; ООО ИКБР "Яринтербанк" - 22,73%</t>
  </si>
  <si>
    <t>ОАО "Ярсоцбанк" - 99,06%; ООО ИКБР "Яринтербанк" - 0,94%</t>
  </si>
  <si>
    <t>1.В.Филиал ОАО «Внешторгбанк» в г. Саратов  – 100%; 2.В. Представительство ЗАО «ИК «ФИНАМ» в г.Саратов – н/д</t>
  </si>
  <si>
    <t>CR-3</t>
  </si>
  <si>
    <t>"Альфа - банк" ОАО</t>
  </si>
  <si>
    <t>"Внешторгбанк" ОАО</t>
  </si>
  <si>
    <t>"ЗЕНИТ" КБ ОАО</t>
  </si>
  <si>
    <t>"Росбанк" АКБ ОАО</t>
  </si>
  <si>
    <t>"Сберегательный банк РФ" АКБ ОАО</t>
  </si>
  <si>
    <t>"ГАРАНТ" Специализированная депозитарная компания ООО</t>
  </si>
  <si>
    <t>"ИНТРАСТ" Финансовая компания ЗАО</t>
  </si>
  <si>
    <t>"ИРКОЛ" Депозитарий ООО</t>
  </si>
  <si>
    <t>"НИКойл" Специализированный депозитарий ЗАО</t>
  </si>
  <si>
    <t>"ПЭКО - ИНВЕСТ" Инвестиционная компания ЗАО</t>
  </si>
  <si>
    <t>"Уралсиб" Депозитарная компания ЗАО (бывш. "НИКойл")</t>
  </si>
  <si>
    <t>(А) ЗАО "ИК АВК"</t>
  </si>
  <si>
    <t>(А) ООО "Северо-Западная Финансовая Компания"</t>
  </si>
  <si>
    <t>(А) ОАО"Промышленно-строительный банк"</t>
  </si>
  <si>
    <t>HHI</t>
  </si>
  <si>
    <t>Всего:</t>
  </si>
  <si>
    <t>CR-3:</t>
  </si>
  <si>
    <t>(А) ЗАО "Балтийское Финансовое Агентство"</t>
  </si>
  <si>
    <t>АКБ Газпромбанк (ЗАО)</t>
  </si>
  <si>
    <t>"Газэнергопромбанк" ООО</t>
  </si>
  <si>
    <t xml:space="preserve">"Российский акционерный коммерческий дорожный банк" ОАО </t>
  </si>
  <si>
    <t>2. Спецдепозитарии - иные организации Московского региона (символ региона - А)</t>
  </si>
  <si>
    <t>"Первый Специализированный Депозитарий" ЗАО</t>
  </si>
  <si>
    <t>"Уралсиб" Депозитарная компания ЗАО (бывш. "НИКойл") и "НИКойл" Специализированный депозитарий ЗАО</t>
  </si>
  <si>
    <t>3. Филиалы инорегиональных спецдепозитариев в Московском регионе (символ региона - В)</t>
  </si>
  <si>
    <t xml:space="preserve">"Брокеркредитсервис" ООО </t>
  </si>
  <si>
    <t>"Северо - Западная Финансовая Компания" ООО</t>
  </si>
  <si>
    <t>Итого:</t>
  </si>
  <si>
    <t>"Уралсиб" Депозитарная компания ЗАО (бывш. "НИКойл"), "НИКойл" Специализированный депозитарий ЗАО и ОАО "Урало-Сибирский банк"</t>
  </si>
  <si>
    <t>Количество ценных бумаг, находящихся на хранении и учете, шт.**</t>
  </si>
  <si>
    <t xml:space="preserve">А*** - ОАО "Федерально-Инвестиционная Палата" </t>
  </si>
  <si>
    <t>В ЗАО "Национальная регистрационная компания</t>
  </si>
  <si>
    <t>ОАО КРБ "Ухтабанк"</t>
  </si>
  <si>
    <t>ООО "Банк Сбережений и развития"</t>
  </si>
  <si>
    <t>Архангельский региональный депозитарий №868 ОАО "Газпром"</t>
  </si>
  <si>
    <t>ЗАО «Партнер»,</t>
  </si>
  <si>
    <t>ОАО "Регистратор НИКойл"</t>
  </si>
  <si>
    <t>ЗАО ИКБ "Европейский"</t>
  </si>
  <si>
    <t>ОАО "Инвестбанк"</t>
  </si>
  <si>
    <t>Южный федеральный округ</t>
  </si>
  <si>
    <t>Республика Адыгея</t>
  </si>
  <si>
    <t>Астраханская область</t>
  </si>
  <si>
    <t xml:space="preserve">Филиал ООО "Южно-российский регистратор"  - 71,4 %        </t>
  </si>
  <si>
    <t xml:space="preserve">Филиал ООО "Южно-российский регистратор"   - 60,6%         </t>
  </si>
  <si>
    <t xml:space="preserve">Филиал ООО "Южно-российский регистратор"    - 70,25%        </t>
  </si>
  <si>
    <t>Филиал ОАО "Независимый регистратор Южного Фед.округа" - 28,6%</t>
  </si>
  <si>
    <t>Филиал ОАО "Независимый регистратор Южного Фед.округа" - 39,4%</t>
  </si>
  <si>
    <t>Филиал ОАО "Независимый регистратор Южного Фед.округа" - 29,75%</t>
  </si>
  <si>
    <t xml:space="preserve">Филиал ОАО "Регистратор НИКойл" -75,5%            </t>
  </si>
  <si>
    <t xml:space="preserve">ЗАО "СУРЦ" -48%                      </t>
  </si>
  <si>
    <t xml:space="preserve">ОАО "Регистратор "НИКойл" - 88% </t>
  </si>
  <si>
    <t>ОАО "Регистратор "НИКойл" - 38%</t>
  </si>
  <si>
    <t>Филиал ОАО "Реестр" - 73%</t>
  </si>
  <si>
    <t xml:space="preserve">Филиал ОАО "Реестр" 55%                            </t>
  </si>
  <si>
    <t>Филиал ОАО "Реестр" - 64,6%</t>
  </si>
  <si>
    <t>Филиал ЗАО РДЦ "Паритет" - 35,8%</t>
  </si>
  <si>
    <t>Республиканский филиал ОАО "Регистратор Р.О.С.Т." - 76,6%</t>
  </si>
  <si>
    <t>Республиканский филиал ОАО "Регистратор Р.О.С.Т." - 76,64%</t>
  </si>
  <si>
    <t>Республиканский филиал ОАО "Регистратор Р.О.С.Т." - 97,88%</t>
  </si>
  <si>
    <t xml:space="preserve">Филиал ОАО "Независимый регистратор Южного Фед. округа" - 80% </t>
  </si>
  <si>
    <t xml:space="preserve">Филиал ОАО "Независимый регистратор Южного Фед. округа" - 100% </t>
  </si>
  <si>
    <t>Филиал ОАО "Центральный Московский Депозитарий" - 67,72%</t>
  </si>
  <si>
    <t>ООО "ЮгРеестр"- 32,15%</t>
  </si>
  <si>
    <t xml:space="preserve">ООО "ЮгРеестр" - 40,99%                          </t>
  </si>
  <si>
    <t xml:space="preserve">ЗАО "Ценные бумаги" - 32%                      </t>
  </si>
  <si>
    <t>ЗАО "Ценные бумаги" - 29,41%</t>
  </si>
  <si>
    <t>Филиал ОАО "Регистратор Р.О.С.Т." - 20%</t>
  </si>
  <si>
    <t xml:space="preserve">  ООО "ЮгРеестр"  - 26,13%     </t>
  </si>
  <si>
    <t xml:space="preserve">ООО "Южно-Российский регистратор"  - 52,684% </t>
  </si>
  <si>
    <t xml:space="preserve">ООО "Регистратор ДонФАО" - 76%                                                                                                              </t>
  </si>
  <si>
    <t xml:space="preserve">ООО "Регистратор ДонФАО" - 84%             </t>
  </si>
  <si>
    <t>ООО "Регистратор "ДонФАО" - 46,72</t>
  </si>
  <si>
    <t xml:space="preserve">ООО "Южно-Российский регистратор"  - 23,7% </t>
  </si>
  <si>
    <t xml:space="preserve">ООО "Южно-Российский регистратор"  - 15,18% </t>
  </si>
  <si>
    <t xml:space="preserve">Филиал ОАО "Центральный Московский Депозитарий" - 41,82%                               </t>
  </si>
  <si>
    <t xml:space="preserve">Представи-тельство ОАО "Реестр" - 79%       </t>
  </si>
  <si>
    <t xml:space="preserve">Представительство ОАО "Реестр" - 64,7%        </t>
  </si>
  <si>
    <t>Представительство ОАО "Реестр" - 38,18%</t>
  </si>
  <si>
    <t>Филиал ОАО "Центральный Московский Депозитарий" - 31,4%</t>
  </si>
  <si>
    <t xml:space="preserve">ОАО "Независимый Регистратор Южного федерального округа" - 58,11% </t>
  </si>
  <si>
    <t xml:space="preserve">ОАО "Независимый Регистратор Южного федерального округа" - 59,5%                         </t>
  </si>
  <si>
    <t xml:space="preserve">ОАО "Независимый Регистратор Южного федерального округа" - 55,92% </t>
  </si>
  <si>
    <t>Филиал ОАО "Регистратор Р.О.С.Т." - 25,8%</t>
  </si>
  <si>
    <t>Филиал ОАО "Независимый регистратор Южного федерального округа" - 28,16%</t>
  </si>
  <si>
    <t>Филиал ОАО "Независимый регистратор Южного федерального округа" - 76%%</t>
  </si>
  <si>
    <t>ЗАО "Регистрационная компания "Саратовский РРД-Центр" - 18,68%</t>
  </si>
  <si>
    <t xml:space="preserve">ЗАО "Ведение реестров  компаний" - 50%                    </t>
  </si>
  <si>
    <t>ОАО "Регистратор "Р.О.С.Т." - 50%</t>
  </si>
  <si>
    <t xml:space="preserve">ЗАО "СУРЦ" - 38%  </t>
  </si>
  <si>
    <t>ОАО "Регистратор Р.О.С.Т." - 63,45%</t>
  </si>
  <si>
    <t>ОАО "Регистратор Р.О.С.Т." - 88,6%</t>
  </si>
  <si>
    <t>ОАО "Регистратор Р.О.С.Т." - 68%</t>
  </si>
  <si>
    <t>ООО «Центральный Вятский Депозитарий» - 65,99%</t>
  </si>
  <si>
    <t>ООО «Центральный Вятский Депозитарий» - 81,02%</t>
  </si>
  <si>
    <t>ООО «Центральный Вятский Депозитарий» - 64,94%</t>
  </si>
  <si>
    <t>Филиал «Реестр-Марий Эл» ОАО «Реестр» - 92,9%</t>
  </si>
  <si>
    <t>Филиал «Реестр-Марий Эл» ОАО «Реестр» - 95,7%</t>
  </si>
  <si>
    <t>Филиал «Реестр-Марий Эл» ОАО «Реестр» - 98,8%</t>
  </si>
  <si>
    <t>Филиал ЗАО "ДАРОСС" (27,93%)</t>
  </si>
  <si>
    <t>Филиал ЗАО "ДАРОСС" (19,40%)</t>
  </si>
  <si>
    <t>Филиал ЗАО "ДАРОСС" (45,80%)</t>
  </si>
  <si>
    <t>Филиал ОАО "Регистратор "Р.О.С.Т." (72,02%)</t>
  </si>
  <si>
    <t>Филиал ОАО "Регистратор "Р.О.С.Т." (80,60%)</t>
  </si>
  <si>
    <t>Филиал ОАО "Регистратор "Р.О.С.Т." (54,20%)</t>
  </si>
  <si>
    <t>ЗАО «РеОР»</t>
  </si>
  <si>
    <t>Филиал ЗАО «Регистрационная компания Центр-Инвест» - 40,5%</t>
  </si>
  <si>
    <t>Филиал ОАО «Центральный Московский Депо-зитарий» - 47,6%</t>
  </si>
  <si>
    <t>Филиал ОАО «Центральный Московский Депозитарий» - 48,4%</t>
  </si>
  <si>
    <t>Филиал ОАО «Центральный Московский Депозитарий» - 33%</t>
  </si>
  <si>
    <t>Филиал ЗАО «Регистрационная компания Центр-Инвест» - 40,3%</t>
  </si>
  <si>
    <t>Филиал ЗАО «Регистрационная компания Центр-Инвест» - 34,7%</t>
  </si>
  <si>
    <t>Филиал ЗАО «Объединенная регистрационная компания» - 26,5%</t>
  </si>
  <si>
    <t>Филиал ЗАО «Объединенная регистрационная компания» - 12,1%</t>
  </si>
  <si>
    <t>Филиал ЗАО «Объединенная регистрационная компания» - 17%</t>
  </si>
  <si>
    <t>ЗАО «Регистрационная компания «Саратовский РРД-Центр» - 74,4%</t>
  </si>
  <si>
    <t>ЗАО «Регистрационная компания «Саратовский РРД-Центр» - 68,1%</t>
  </si>
  <si>
    <t>ЗАО «Регистрационная компания «Саратовский РРД-Центр» - 90,3%</t>
  </si>
  <si>
    <t>ЗАО «М-Реестр» - 68,1%</t>
  </si>
  <si>
    <t>ЗАО «М-Реестр» - 65%</t>
  </si>
  <si>
    <t>ЗАО «М-Реестр» - 81,5%</t>
  </si>
  <si>
    <t>Филиал «ОРК-Чебоксары» ОАО «Объединенная регистрационная компания» - 53%</t>
  </si>
  <si>
    <t>Чебоксарский филиал ООО «Реестр-НН» - 44%</t>
  </si>
  <si>
    <t>Чебоксарский филиал ООО «Реестр-НН» - 56%</t>
  </si>
  <si>
    <t>Чебоксарский филиал ООО «Реестр-НН» - 27,4%</t>
  </si>
  <si>
    <t>Филиал «ОРК-Чебоксары» ОАО «Объединенная регистрационная компания» - 42,5%</t>
  </si>
  <si>
    <t>Филиал «ОРК-Чебоксары» ОАО «Объединенная регистрационная компания» - 29,7%</t>
  </si>
  <si>
    <t xml:space="preserve">ООО "Акционер", г.Барнаул - 44,53%; </t>
  </si>
  <si>
    <t xml:space="preserve">Октябрьский филиал ЗАО "Реестр А-Плюс", г.Барнаул - 31,58%; </t>
  </si>
  <si>
    <t>ОАО "МСФПР "Сибирский реестр", г.Новосибирск - 23,89%</t>
  </si>
  <si>
    <t xml:space="preserve">ООО "Акционер", г.Барнаул - 73,28%; </t>
  </si>
  <si>
    <t xml:space="preserve">ОАО "МСФПР "Сибирский реестр", г.Новосибирск - 16,53%; </t>
  </si>
  <si>
    <t xml:space="preserve">Октябрьский филиал ЗАО "Реестр А-Плюс", г.Барнаул - 10,19% </t>
  </si>
  <si>
    <t xml:space="preserve">ООО "Акционер", г.Барнаул - 72,70%; </t>
  </si>
  <si>
    <t xml:space="preserve">Октябрьский филиал ЗАО "Реестр А-Плюс", г.Барнаул - 21,60%; </t>
  </si>
  <si>
    <t>ОАО "МСФПР "Сибирский реестр", г.Новосибирск - 5,70%</t>
  </si>
  <si>
    <t>ЗАО "Южно-Кузбасский специализированный регистратор" - 37,14%;</t>
  </si>
  <si>
    <t xml:space="preserve"> ОАО "Специализированный регистратор "Альпари" - 35,36%</t>
  </si>
  <si>
    <t xml:space="preserve">ЗАО "Южно-Кузбасский специализированный регистратор" - 45,66%; </t>
  </si>
  <si>
    <t>ОАО "Специализированный регистратор "Альпари" - 38,19%</t>
  </si>
  <si>
    <t xml:space="preserve">ОАО "Специализированный регистратор "Альпари" - 74,13%; </t>
  </si>
  <si>
    <t>Кемеровский филиал ЗАО РО "Статус" - 10,83%</t>
  </si>
  <si>
    <t xml:space="preserve">ОАО "Сибирский реестр" - 37,04%; </t>
  </si>
  <si>
    <t xml:space="preserve">ЗАО "Реестр А-Плюс" - 34,48%; </t>
  </si>
  <si>
    <t>ЗАО "Сибирская регистрационная компания" - 28,48%</t>
  </si>
  <si>
    <t xml:space="preserve">ОАО "Сибирский реестр" - 57,73%; </t>
  </si>
  <si>
    <t>ЗАО "Сибирская регистрационная компания" - 24,45%;</t>
  </si>
  <si>
    <t xml:space="preserve"> ЗАО "Реестр А-Плюс" - 17,82% </t>
  </si>
  <si>
    <t>ОАО "Сибирский реестр" - 78,71%;</t>
  </si>
  <si>
    <t xml:space="preserve"> ЗАО "Реестр А-Плюс" - 15,31%; </t>
  </si>
  <si>
    <t>ЗАО "Сибирская регистрационная компания" - 5,98%</t>
  </si>
  <si>
    <t xml:space="preserve">Филиал "Омский" ОАО "Объединенный региональный регистратор "Веста" - 51,47%; </t>
  </si>
  <si>
    <t>Межрегиональный Западно-Сибирский филиал "Файнекс" ЗАО "Регистратор-связь" - 18,53%</t>
  </si>
  <si>
    <t xml:space="preserve">Филиал "Омский" ОАО "Объединенный региональный регистратор "Веста" - 63,46%; </t>
  </si>
  <si>
    <t>Омский региональный филиал ОАО "Центральный Московский депозитарий" - 19,05%</t>
  </si>
  <si>
    <t xml:space="preserve">Филиал "Омский" ОАО "Объединенный региональный регистратор "Веста" - 60,72%; </t>
  </si>
  <si>
    <t>Омский региональный филиал ОАО "Центральный Московский депозитарий" - 31,75%</t>
  </si>
  <si>
    <t xml:space="preserve">Филиал ЗАО "М-Реестр" в г.Томске - 52,50%; </t>
  </si>
  <si>
    <t>ЗАО "Сибирский капитал-Р" - 47,50%</t>
  </si>
  <si>
    <t>ЗАО "Сибирский капитал-Р" - 58,00%;</t>
  </si>
  <si>
    <t xml:space="preserve"> филиал ЗАО "М-Реестр" в г.Томске - 42,00%</t>
  </si>
  <si>
    <t xml:space="preserve">ЗАО "Сибирский капитал-Р" - 77,50%; </t>
  </si>
  <si>
    <t>филиал ЗАО "М-Реестр" в г.Томске - 22,50%</t>
  </si>
  <si>
    <t xml:space="preserve">Филиал "Читадепозит" ЗАО РК "Центр-Инвест" - 67,30%; </t>
  </si>
  <si>
    <t>Забайкальский филиал ОАО "Реестр" - 32,70%</t>
  </si>
  <si>
    <t xml:space="preserve">Филиал "Читадепозит" ЗАО РК "Центр-Инвест" - 58,80%; </t>
  </si>
  <si>
    <t>Забайкальский филиал ОАО "Реестр" - 41,20%</t>
  </si>
  <si>
    <t>Забайкальский филиал ОАО "Реестр" - 62,20%;</t>
  </si>
  <si>
    <t xml:space="preserve"> филиал "Читадепозит" ЗАО РК "Центр-Инвест" - 37,60%</t>
  </si>
  <si>
    <t xml:space="preserve">ЗАО Красноярский регистрационный центр "Доминика" - 38,52%; </t>
  </si>
  <si>
    <t>ЗАО "Красноярская регистрационная компания" - 37,80%</t>
  </si>
  <si>
    <t>ЗАО Красноярский регистрационный центр "Доминика" - 32,29%;</t>
  </si>
  <si>
    <t xml:space="preserve"> Красноярский филиал ЗАО "Реестр А-Плюс", г.Новосибирск - 30,60%</t>
  </si>
  <si>
    <t>ЗАО Красноярский регистрационный центр "Доминика" - 29,38%;</t>
  </si>
  <si>
    <t xml:space="preserve"> ЗАО "Красноярская регистрационная компания" - 26,43%</t>
  </si>
  <si>
    <t>филиал ЗАО "Регистроникс" - 27,586%</t>
  </si>
  <si>
    <t>филиал ЗАО "Регистроникс" - 29,857%%</t>
  </si>
  <si>
    <t>филиал ЗАО "Центр-Инвест" - 12,07%</t>
  </si>
  <si>
    <t>филиал ЗАО "Центр-Инвест" - 18,235%</t>
  </si>
  <si>
    <t>филиал ЗАО "Центр-Инвест" - 21,77%</t>
  </si>
  <si>
    <t>филиал ЗАО "Центр-Инвест" - 40,19%</t>
  </si>
  <si>
    <t>филиал ЗАО "Центр-Инвест" - 22,04%</t>
  </si>
  <si>
    <t>филиал ОАО "Регистратор Р.О.С.Т." - 14,5161%</t>
  </si>
  <si>
    <t>филиал ОАО "Регистратор Р.О.С.Т." - 8,23%</t>
  </si>
  <si>
    <t>филиал ОАО "Регистратор Р.О.С.Т." - 8,64%</t>
  </si>
  <si>
    <t>Специализированный регистратор "Реком" - 67,59%</t>
  </si>
  <si>
    <t>Специализированный регистратор "Реком" - 81,83%</t>
  </si>
  <si>
    <t>Специализированный регистратор "Реком"- 77,23%</t>
  </si>
  <si>
    <t>ЗАО "Регионреестр" Белгородский филиал - 32,41%</t>
  </si>
  <si>
    <t xml:space="preserve"> ЗАО "Регионреестр" Белгородский филиал - 18,17%</t>
  </si>
  <si>
    <t>ЗАО "Регионреестр" Белгородский филиал - 22,77%</t>
  </si>
  <si>
    <t>"Реестр-Брянск" филиал ОАО "Рестрт" - 67,38%</t>
  </si>
  <si>
    <t>"Реестр-Брянск" филиал ОАО "Реестр" - 55,60%</t>
  </si>
  <si>
    <t>"Реестр-Брянск" филиал ОАО "Реестр" - 93,80%</t>
  </si>
  <si>
    <t>ЗАО "РК-РЕЕСТР" - 11,16%</t>
  </si>
  <si>
    <t>ЗАО "РК-РЕЕСТР" - 29,71%</t>
  </si>
  <si>
    <t>ЗАО "РК-РЕЕСТР" - 3,34%</t>
  </si>
  <si>
    <t>ЗАО СР "Владимир" - 36,39%</t>
  </si>
  <si>
    <t>ЗАО СР "Владимир" - 48,17%</t>
  </si>
  <si>
    <t>ЗАО "Индустрия-РЕЕСТР" - 37,04%</t>
  </si>
  <si>
    <t>ЗАО "Индустрия-РЕЕСТР" - 31,66%</t>
  </si>
  <si>
    <t>ЗАО "Индустрия-РЕЕСТР" - 19,33%</t>
  </si>
  <si>
    <t>Филиал ЗАО "СУРЦ" в г. Владимир ** - 28,65%</t>
  </si>
  <si>
    <t>ОАО "Регистратор"ЛОКО" - 24,7%</t>
  </si>
  <si>
    <t>ЗАО "Вестор-Депо" - 28,7%</t>
  </si>
  <si>
    <t>ОАО "Регистратор"ЛОКО"  - 35,5%</t>
  </si>
  <si>
    <t>ЗАО "Вестор-Депо"  - 36,9%</t>
  </si>
  <si>
    <t>ЗАО "СУРЦ" - 31,8%</t>
  </si>
  <si>
    <t>ЗАО "Вестор-Депо" - 47,6%</t>
  </si>
  <si>
    <t>Калужский филиал ОАО «Регистратор Р.О.С.Т.» - 21,21%</t>
  </si>
  <si>
    <t>Калужский филиал ОАО «Регистратор Р.О.С.Т.» - 25,09%</t>
  </si>
  <si>
    <t xml:space="preserve"> Калужский филиал ОАО «Регистратор Р.О.С.Т.» - 33,97%</t>
  </si>
  <si>
    <t>Калужский филиал ЗАО  «СР-ДРАГа» - 32,73%</t>
  </si>
  <si>
    <t>Калужский филиал ЗАО  «СР-ДРАГа» - 51,29%</t>
  </si>
  <si>
    <t>Калужский филиал ЗАО  «СР-ДРАГа» - 29,62%</t>
  </si>
  <si>
    <t>Костромской филиал ОАО "Регистратор Р.О.С.Т." - 55,26%</t>
  </si>
  <si>
    <t>Костромской филиал ОАО "Регистратор Р.О.С.Т." - 51,72%</t>
  </si>
  <si>
    <t>Костромской филиал ОАО "Регистратор Р.О.С.Т." - 15,93%</t>
  </si>
  <si>
    <t>Костромской филиал ОАО "Центральный Московский Депозитарий" - 27,19%</t>
  </si>
  <si>
    <t>Костромской филиал ОАО "Центральный Московский Депозитарий" - 37%</t>
  </si>
  <si>
    <t>Костромской филиал ОАО "Центральный Московский Депозитарий" - 75,29%</t>
  </si>
  <si>
    <t>ОАО "Агентство "Региональный Независимый Регистратор" - 13,6%</t>
  </si>
  <si>
    <t>ЗАО "Новый регистратор" - 29,8%</t>
  </si>
  <si>
    <t>ЗАО "Московский Фондовый центр" - 43,21%</t>
  </si>
  <si>
    <t>ЗАО "Новый регистратор" - 63,16%</t>
  </si>
  <si>
    <t>ОАО «Регистратор Р.О.С.Т.» - 46,22%</t>
  </si>
  <si>
    <t>ЗАО "Новый регистратор" - 25,32%</t>
  </si>
  <si>
    <t>ЗАО «Статус» - 10,69%</t>
  </si>
  <si>
    <t>ЗАО «СР-ДРАГА» - 10,69%</t>
  </si>
  <si>
    <t>ЗАО "Новый регистратор" - 35,02%</t>
  </si>
  <si>
    <t>ЗАО "Новый регистратор" - 12,54%</t>
  </si>
  <si>
    <t>ОАО «Регистратор Р.О.С.Т.» - 37,82%</t>
  </si>
  <si>
    <t>ОАО «Регистратор Р.О.С.Т.» - 41,33%</t>
  </si>
  <si>
    <t>ОАО «Регистратор Р.О.С.Т.» - 60,82%</t>
  </si>
  <si>
    <t>ОАО "Реестр" - 16,88%</t>
  </si>
  <si>
    <t>Тверской филиал ОАО "Реестр" - 45,51%</t>
  </si>
  <si>
    <t>Тверской филиал ОАО "Реестр" - 43,83%</t>
  </si>
  <si>
    <t>Тверской филиал ОАО "Реестр" - 68,12%</t>
  </si>
  <si>
    <t>Тверской филиал ЗАО "М-реестр" 19,23%</t>
  </si>
  <si>
    <t>трансфер-агент ОАО "Регистратор Р.О.С.Т." - 23,95%</t>
  </si>
  <si>
    <t>трансфер-агент ОАО "Регистратор Р.О.С.Т." - 25,16%</t>
  </si>
  <si>
    <t>ОАО "Регион" - 19,38%</t>
  </si>
  <si>
    <t xml:space="preserve"> ТФ ОАО "Регистратор "НИКойл" - 20,56%</t>
  </si>
  <si>
    <t>ТФ  ЗАО "ДАРОСС" - 45,68%</t>
  </si>
  <si>
    <t>ОАО "Региональный независимый регистратор - 51,77%</t>
  </si>
  <si>
    <t>ОАО "Региональный независимый регистратор - 38,63%</t>
  </si>
  <si>
    <t>ОАО "Региональный независимый регистратор - 39,69%</t>
  </si>
  <si>
    <t>филиал ОАО «Регистратор Р.О.С.Т.» - 35,63%</t>
  </si>
  <si>
    <t>филиал ОАО «Регистратор Р.О.С.Т.» - 52,28%</t>
  </si>
  <si>
    <t>филиал ОАО «Регистратор Р.О.С.Т.» - 80,63%</t>
  </si>
  <si>
    <t>ЗАО "Национальная регистрационная компания</t>
  </si>
  <si>
    <t>НП "Первая Судоходная регистрационная компания" - 55,48%</t>
  </si>
  <si>
    <t xml:space="preserve"> НП "Первая Судоходная регистрационная компания" - 72,65%</t>
  </si>
  <si>
    <t>НП "Первая Судоходная регистрационная компания" - 74,89%</t>
  </si>
  <si>
    <t>ЗАО "Реестр А-плюс" - 25,68%</t>
  </si>
  <si>
    <t>ЗАО "Реестр А-плюс" - 4,06%</t>
  </si>
  <si>
    <t>ЗАО "Реестр А-плюс" - 5%</t>
  </si>
  <si>
    <t>ОАО "Центральный Московский Депозитарий" - 18,84%</t>
  </si>
  <si>
    <t>ОАО "Центральный Московский Депозитарий" - 23,29%</t>
  </si>
  <si>
    <t>В ОАО "Центральный Московский Депозитарий" - 20,11%</t>
  </si>
  <si>
    <t>филиал  ЗАО "Единый регистратор" - 35,71%</t>
  </si>
  <si>
    <t>филиал  ЗАО "Единый регистратор" - 6,62%</t>
  </si>
  <si>
    <t>филиал  ЗАО "Единый регистратор" - 35,89%</t>
  </si>
  <si>
    <t>ЗАО "Единый регистратор"   (33,37%)</t>
  </si>
  <si>
    <t>ЗАО "Единый регистратор" (21,34%)</t>
  </si>
  <si>
    <t>ЗАО "Единый регистратор" (30,41%)</t>
  </si>
  <si>
    <t>ЗАО "Петербургская центральная регистрационная компания" (21,79%)</t>
  </si>
  <si>
    <t>ОАО "Объединенный Региональный Регистратор "Веста" (21,43%)</t>
  </si>
  <si>
    <t>ЗАО "Петербургская центральная регистрационная компания" (31,41,%)</t>
  </si>
  <si>
    <t>ЗАО "Северо-Западный регистрационный центр" (11,68%)</t>
  </si>
  <si>
    <r>
      <t>ЗАО "Регистроникс" (Москва)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Санкт-Петербургский филиал (22,5%)</t>
    </r>
  </si>
  <si>
    <t>ЗАО "Северо-Западный регистрационный центр" (11,57%)</t>
  </si>
  <si>
    <t>филиал ЗАО «Сервис-Реестр» - 13,2%</t>
  </si>
  <si>
    <t>филиал ЗАО «Сервис-Реестр» - 6,1%</t>
  </si>
  <si>
    <t>филиал ЗАО «Сервис-Реестр» - 4,3%</t>
  </si>
  <si>
    <t>ООО "Д-Стинол"</t>
  </si>
  <si>
    <t xml:space="preserve">1.В.Филиал ОАО         "Регистратор НИКойл" -75,5%            </t>
  </si>
  <si>
    <t xml:space="preserve">1.В. ОАО "Регистратор "НИКойл" - 88% </t>
  </si>
  <si>
    <t>Республика Дагестан</t>
  </si>
  <si>
    <t>А.Депозитарий ОАО АБ "Ирдаг" - 78,93%</t>
  </si>
  <si>
    <t>В.Филиал АБ ЗАО "Газпромбанк" - 99,33% в г.Махачкале</t>
  </si>
  <si>
    <t>4356,81.</t>
  </si>
  <si>
    <t>В. Филиал ОАО "Реестр" - 73%</t>
  </si>
  <si>
    <t>1.В.Филиал ОАО "Реестр"                    -55%                            2.В. Филиал ЗАО РДЦ "Паритет" - 35,8%</t>
  </si>
  <si>
    <t>В. Филиал ОАО "Реестр" - 64,6%</t>
  </si>
  <si>
    <t>1.В.Филиал ООО "Южно-российский регистратор"   - 60,6%         2.В.Филиал ОАО "Независимый регистратор Южного Фед.округа" - 39,4%</t>
  </si>
  <si>
    <t>1.В.Филиал ООО "Южно-российский регистратор"  - 71,4 %         2.В.Филиал ОАО "Независимый регистратор Южного Фед.округа" - 28,6%</t>
  </si>
  <si>
    <t>1.В.Филиал ООО "Южно-российский регистратор"    - 70,25%        2.В.Филиал ОАО "Независимый регистратор Южного Фед.округа" - 29,75%</t>
  </si>
  <si>
    <t>В.Республиканский филиал ОАО "Регистратор Р.О.С.Т." - 76,6%</t>
  </si>
  <si>
    <t>В.Республиканский филиал ОАО "Регистратор Р.О.С.Т." - 76,64%</t>
  </si>
  <si>
    <t>В.Республиканский филиал ОАО "Регистратор Р.О.С.Т." - 97,88%</t>
  </si>
  <si>
    <t>Республика Кабардино-Балкария</t>
  </si>
  <si>
    <t>Республика Карачаево-Черкессия</t>
  </si>
  <si>
    <t xml:space="preserve">В. Филиал ОАО "Независимый регистратор Южного Фед. округа" - 80% </t>
  </si>
  <si>
    <t xml:space="preserve">В. Филиал ОАО "Независимый регистратор Южного Фед. округа" - 100% </t>
  </si>
  <si>
    <t>В.Филиал ОАО "Центральный Московский Депозитарий" - 67,72%</t>
  </si>
  <si>
    <t>Краснодарский край</t>
  </si>
  <si>
    <t>ОАО АКБ "Югбанк" - 98,61%</t>
  </si>
  <si>
    <t>ОАО АКБ "Югбанк" - 99,88%</t>
  </si>
  <si>
    <t>Филиал АБ ЗАО "Газпромбанк" в г.Астрахани -95,2%</t>
  </si>
  <si>
    <t>Ростовская область</t>
  </si>
  <si>
    <t>1.В.ООО КБ "Южный регион" - 52,82%      2.В.ООО "Донской народный банк" - 44,83%</t>
  </si>
  <si>
    <t>1.В.ООО КБ "Южный регион" - 69,62%      2.В.ООО "Донской народный банк" - 18,05%</t>
  </si>
  <si>
    <t>Республика Северная Осетия-Алания</t>
  </si>
  <si>
    <t>Ставропольский край</t>
  </si>
  <si>
    <t xml:space="preserve">1.А.ОАО "Независимый Регистратор Южного федерального округа" - 58,11% </t>
  </si>
  <si>
    <t xml:space="preserve">1.А.ОАО "Независимый Регистратор Южного федерального округа" - 55,92% </t>
  </si>
  <si>
    <t>1.А.ОАО АИКПСБ "Ставрополье" - 55,81% 2.А. ООО Фирма "Траст" - 34,88%</t>
  </si>
  <si>
    <t>Уральский федеральный округ</t>
  </si>
  <si>
    <t xml:space="preserve">Курганская область </t>
  </si>
  <si>
    <t>Курганская область</t>
  </si>
  <si>
    <t>н/д</t>
  </si>
  <si>
    <t>Свердловская область</t>
  </si>
  <si>
    <t>1.В. АБ "Газпромбанк" (ЗАО) - 97,2%</t>
  </si>
  <si>
    <t>1.А.ЗАО ИК "Исеть-Инвест" - 68%              2.В.АБ "Газпромбанк" (ЗАО) - 21,8%</t>
  </si>
  <si>
    <t>Тюменская область</t>
  </si>
  <si>
    <t>Филиал АБ "Газпромбанк" (ЗАО) в г.Тюмени -99,3%</t>
  </si>
  <si>
    <t>Филиал АБ  "Газпромбанк" (ЗАО) в г.Тюмени -90%</t>
  </si>
  <si>
    <t>Ханты-Мансийский автономный округ-Югра</t>
  </si>
  <si>
    <t>А.ЗАО "Сургутнефтегазбанк" - 85,16%</t>
  </si>
  <si>
    <t>1.А.ООО "Центральный Сургутский Депозитарий" - 77,57%                 2.А.ЗАО "Сургутнефтегазбанк" - 22,38%</t>
  </si>
  <si>
    <t>Челябинская область</t>
  </si>
  <si>
    <t>А. ОАО "Кредит Урал Банк" - 81,5%</t>
  </si>
  <si>
    <t>А.ОАО "ЧЕЛИНДБАНК" - 80,8%</t>
  </si>
  <si>
    <t>В. ОАО "Регистратор Р.О.С.Т." - 88,6%</t>
  </si>
  <si>
    <t>В. ОАО "Регистратор Р.О.С.Т." - 68%</t>
  </si>
  <si>
    <t>Коэффициент  концентрации       CR – 3</t>
  </si>
  <si>
    <t>Приложение 1</t>
  </si>
  <si>
    <t>Количество обслуживаемых инвестиционных фондов, паевых инвестиционных фондов, негосударствен-ных пенсионных фондов</t>
  </si>
  <si>
    <t>Количество ценных бумаг, находящихся на хранении и учете (по обслуживаемым инвестиционным фондам, паевым инвестиционным фондам, негосударствен-ным пенсионным фондам)</t>
  </si>
  <si>
    <t>Среднегодовая стоимость обслуживаемых чистых активов акционерных инвестиционных фондов, паевых инвестиционных фондов, негосударственных пенсионных фондов</t>
  </si>
  <si>
    <t>ХМАО-ЮГРА</t>
  </si>
  <si>
    <t>№ п/п</t>
  </si>
  <si>
    <t>Наименование регистратора</t>
  </si>
  <si>
    <t>Доля на рынке, %</t>
  </si>
  <si>
    <t>Наименование депозитария</t>
  </si>
  <si>
    <t>Приволжский федеральный округ</t>
  </si>
  <si>
    <t xml:space="preserve">А. ООО "Центральный Сургутский Депозитарий" </t>
  </si>
  <si>
    <t>"Реестр" ОАО - 16,93%</t>
  </si>
  <si>
    <t>"Центральный Московский депозитарий" ОАО - 12,86%</t>
  </si>
  <si>
    <t>ЗАО "М-Реестр" - 6,41%</t>
  </si>
  <si>
    <t>ОАО "Объединенная регистрационная компания" - 11,85%</t>
  </si>
  <si>
    <t>"Национальная регистрационная компания" ЗАО - 18,5%</t>
  </si>
  <si>
    <t>ЗАО "СУРЦ" - 17,51%</t>
  </si>
  <si>
    <t>"ДАРОСС" Специализированный регистратор  ЗАО - 19,30%</t>
  </si>
  <si>
    <t>"Центральный Московский депозитарий" ОАО - 30,9%</t>
  </si>
  <si>
    <t>ЗАО "М-Реестр" - 7,4%</t>
  </si>
  <si>
    <t>Республика Башкортостан</t>
  </si>
  <si>
    <t>А.ОАО "Урало-Сибирский банк"</t>
  </si>
  <si>
    <t>Кировская область</t>
  </si>
  <si>
    <t>Республика Марий Эл</t>
  </si>
  <si>
    <t>Республика Мордовия</t>
  </si>
  <si>
    <t>ЗАО "Регистрационная компания "Саратовский РРД-Центр" - 11%%</t>
  </si>
  <si>
    <t>В 2003 году услуги по ведению реестров владельцев ценных бумаг не предоставлялись</t>
  </si>
  <si>
    <t>филиал ОАО "Реестр" - 9,74%</t>
  </si>
  <si>
    <t>ЗАО «Партнер»</t>
  </si>
  <si>
    <t>Нижегородская область</t>
  </si>
  <si>
    <t>Оренбургская область</t>
  </si>
  <si>
    <t>Пензенская область</t>
  </si>
  <si>
    <t>Пермская область</t>
  </si>
  <si>
    <t>Самарская область</t>
  </si>
  <si>
    <t>А.ЗАО АКБ "Тольяттихимбанк"</t>
  </si>
  <si>
    <t>Саратовская область</t>
  </si>
  <si>
    <t>А.ООО "ЮгРеестр"- 32,15%</t>
  </si>
  <si>
    <t xml:space="preserve">1.А.  ООО "ЮгРеестр" - 40,99%                          </t>
  </si>
  <si>
    <t xml:space="preserve">1.А. ЗАО "Ценные бумаги" - 32%                      </t>
  </si>
  <si>
    <t xml:space="preserve">1.А.ООО "Южно-Российский регистратор"  - 52,684% </t>
  </si>
  <si>
    <t xml:space="preserve">1.А.  ООО "Регистратор ДонФАО" - 76%                                                                                                              </t>
  </si>
  <si>
    <t xml:space="preserve">1.А. ООО "Регистратор ДонФАО" - 84%             </t>
  </si>
  <si>
    <t>Республика Удмуртия</t>
  </si>
  <si>
    <t>Ульяновская область</t>
  </si>
  <si>
    <t>В.Филиал ЗАО "ДАРОСС" (19,40%)</t>
  </si>
  <si>
    <t>В.Филиал ЗАО "ДАРОСС" (45,80%)</t>
  </si>
  <si>
    <t>Республика Чувашия</t>
  </si>
  <si>
    <t>А.ЗАО "Сургутнефтегазбанк"</t>
  </si>
  <si>
    <t>1.В. ЗАО "СУРЦ" -48%                        2.В. ОАО "Регистратор "НИКойл" - 38%</t>
  </si>
  <si>
    <t xml:space="preserve">1.В.Представи-тельство ОАО "Реестр" - 79%       </t>
  </si>
  <si>
    <t>1.А.ООО "ФК "КУРС" - 58,49%                            2.А. ООО Фирма "Траст" - 32,29%</t>
  </si>
  <si>
    <t>А. ООО "Центральный Сургутский Депозитарий"</t>
  </si>
  <si>
    <t>В Филиал ОАО "Внешторгбанк" в г.Ижевск</t>
  </si>
  <si>
    <t>А.ОАО "Ростпромстройбанк"</t>
  </si>
  <si>
    <t>-</t>
  </si>
  <si>
    <t>Количество филиалов/ представительств в субъекте РФ</t>
  </si>
  <si>
    <t>АБ "Газпромбанк" (ЗАО)</t>
  </si>
  <si>
    <t>ОАО АКБ "ЧЕЛИНДБАНК" (Челябинская область, Уральский ФО)</t>
  </si>
  <si>
    <t>Сбербанк России</t>
  </si>
  <si>
    <t>ОАО "Альфа - банк" + ОАО "Альфа - Банк - Башкортостан"</t>
  </si>
  <si>
    <t>ОАО АКБ "МДМ-Банк" + ОАО "МДМ-Банк Санкт-Петербург"</t>
  </si>
  <si>
    <t>ООО КБ "Газэнергопромбанк"</t>
  </si>
  <si>
    <t>ОАО КБ "Севергазбанк"</t>
  </si>
  <si>
    <t>Центральный Московский Депозитарий (ООО)</t>
  </si>
  <si>
    <t>ОАО "Внешторгбанк"</t>
  </si>
  <si>
    <t>ОАО "Урало-Сибирский банк" + ЗАО Депозитарная компания "УралСиб" + ЗАО Специализированный депозитарий "НИКойл"</t>
  </si>
  <si>
    <t>ОАО АКБ "ИНГОССТРАХ - СОЮЗ" (ОАО АКБ "СОЮЗ")</t>
  </si>
  <si>
    <t>ОАО "МЕНАТЕП СПб" + ОАО ИБ "ТРАСТ"</t>
  </si>
  <si>
    <t>ООО ИК "Витус" (Пермская обл., Приволжкий ФО)</t>
  </si>
  <si>
    <t>АКБ ОАО "РОСБАНК" + ОАО КБ "Байкал РОСБАНК"</t>
  </si>
  <si>
    <t>"Тройка Диалог" ЗАО ИК</t>
  </si>
  <si>
    <t>ИНГ БАНК (ЕВРАЗИЯ)</t>
  </si>
  <si>
    <t>А - ОАО "Центральный депозитарий РТ"</t>
  </si>
  <si>
    <t>"Ренессанс Брокер" ООО</t>
  </si>
  <si>
    <t>"Объединенная депозитарная компания" ЗАО</t>
  </si>
  <si>
    <t>"ГУТА - ИНВЕСТ" ООО</t>
  </si>
  <si>
    <t>ИК "АТОН"</t>
  </si>
  <si>
    <t>Ситибанк</t>
  </si>
  <si>
    <t>"Русский генеральный банк" ОАО АКБ</t>
  </si>
  <si>
    <t>"Международный Московский банк" ЗАО</t>
  </si>
  <si>
    <t>"ГУТА - банк" ЗАО</t>
  </si>
  <si>
    <t>"Банк Москвы" ОАО АКММБ</t>
  </si>
  <si>
    <t>Приложение 4</t>
  </si>
  <si>
    <t>Количество счетов депо депонентов, шт.</t>
  </si>
  <si>
    <t>Количество ценных бумаг, находящихся на хранении и учете, шт.</t>
  </si>
  <si>
    <t>В 2003 г. депозитарная деятельность не велась</t>
  </si>
  <si>
    <t>Филиал АБ "Газпромбанк" (ЗАО) - 81,22%</t>
  </si>
  <si>
    <t>Филиал АБ "Газпромбанк" (ЗАО) - 98,24%</t>
  </si>
  <si>
    <t>ОАО КБ "Волгопромбанк" - 10,84%</t>
  </si>
  <si>
    <t>ОАО КБ "Волгопромбанк" - 1,5%</t>
  </si>
  <si>
    <t>Филиал АБ ЗАО "Газпромбанк" - 99,33% в г.Махачкале</t>
  </si>
  <si>
    <t>Депозитарий ОАО АБ "Ирдаг" - 78,93%</t>
  </si>
  <si>
    <t xml:space="preserve">ООО КБ "Южный регион" - 69,62%     </t>
  </si>
  <si>
    <t xml:space="preserve">ООО КБ "Южный регион" - 52,82%      </t>
  </si>
  <si>
    <t xml:space="preserve"> ООО "Донской народный банк" - 18,05%</t>
  </si>
  <si>
    <t>ООО "Донской народный банк" - 44,83%</t>
  </si>
  <si>
    <t xml:space="preserve">ОАО АИКПСБ "Ставрополье" - 55,81% </t>
  </si>
  <si>
    <t xml:space="preserve">ООО "ФК "КУРС" - 58,49%                           </t>
  </si>
  <si>
    <t>ООО Фирма "Траст" - 34,88%</t>
  </si>
  <si>
    <t xml:space="preserve"> ООО Фирма "Траст" - 32,29%</t>
  </si>
  <si>
    <t xml:space="preserve">ОАО «Урало-Сибирский банк» - 93,4%; </t>
  </si>
  <si>
    <t xml:space="preserve">ОАО «Урало-Сибирский банк»- 74,883%; </t>
  </si>
  <si>
    <t xml:space="preserve">ОАО «Социнвестбанк» - 2,6%; </t>
  </si>
  <si>
    <t>ОАО «Альфа-Банк-Башкортостан» - 25,112%;</t>
  </si>
  <si>
    <t>Филиал № 8598 АК СБ РФ (ОАО)  (Башкирское отделение) - 2,1%</t>
  </si>
  <si>
    <t xml:space="preserve"> ОАО «Социнвестбанк»-0,003%</t>
  </si>
  <si>
    <t xml:space="preserve">ОАО Банк «Йошкар-Ола» - 80% </t>
  </si>
  <si>
    <t>ОАО Банк «Йошкар-Ола» - 100%</t>
  </si>
  <si>
    <t>Отделение АК СБ РФ Марий Эл – № 8614  - 20%</t>
  </si>
  <si>
    <t xml:space="preserve">Мордовское отделение АК СБ РФ № 8589 – 97%; </t>
  </si>
  <si>
    <t xml:space="preserve">Мордовская депозитарная компания «Депозит» - 99%; </t>
  </si>
  <si>
    <t>Мордовская депозитарная компания «Депозит» - 3%</t>
  </si>
  <si>
    <t>Мордовское отделение АК СБ РФ № 8589 – 1%</t>
  </si>
  <si>
    <t xml:space="preserve">ОАО «НБД-Банк» - 81,8%; </t>
  </si>
  <si>
    <t xml:space="preserve">Нижегородский региональный центр-филиал АКБ «Ингосстрах-союз» - 67,8%; </t>
  </si>
  <si>
    <t xml:space="preserve">Нижегородский региональный центр-филиал АКБ «Ингосстрах-союз» - 15,2%; </t>
  </si>
  <si>
    <t xml:space="preserve">Депозитарий ОАО КБ «Элипс банк» - 23,5%; </t>
  </si>
  <si>
    <t>ЗАО «Нижегородпромстройбанк» - 1,4%</t>
  </si>
  <si>
    <t>ЗАО «Нижегородпромстройбанк» - 6,6%</t>
  </si>
  <si>
    <t xml:space="preserve">Пензенское отделение АК СБ РФ № 8624 – 50%; </t>
  </si>
  <si>
    <t xml:space="preserve">ОАО «Губернский банк «Тарханы» - 94,6%; </t>
  </si>
  <si>
    <t xml:space="preserve">ОАО «Губернский банк «Тарханы» - 45,7%; </t>
  </si>
  <si>
    <t xml:space="preserve">АК СБ РФ № 8624 – 4,7%; </t>
  </si>
  <si>
    <t>Филиал ОАО «Внешторгбанк» - 4,3%</t>
  </si>
  <si>
    <t>Филиал ОАО «Внешторгбанк» - 0,7%</t>
  </si>
  <si>
    <t xml:space="preserve">Филиал АБ «Газпромбанк» в г.Чайковский – 89,6%; </t>
  </si>
  <si>
    <t xml:space="preserve">ООО «ИК»Витус» - 99,3%; </t>
  </si>
  <si>
    <t xml:space="preserve">Западно-Уральский Сбербанк России – 4%; </t>
  </si>
  <si>
    <t>АКБ «Урал-ФД» – 0,65%;</t>
  </si>
  <si>
    <t>ООО «ИК»Витус» - 3,7%</t>
  </si>
  <si>
    <t xml:space="preserve"> Филиал АБ «Газпромбанк» в г.Чайковский – 0,03%</t>
  </si>
  <si>
    <t>Республика Татарстан</t>
  </si>
  <si>
    <t xml:space="preserve">АБ "Газпромбанк" (ЗАО), г.Москва - 68,6%; </t>
  </si>
  <si>
    <t xml:space="preserve">ОАО "Центральный депозитарий РТ" - 93,3%; </t>
  </si>
  <si>
    <t>ОАО "Банк "Казанский" - 16%;</t>
  </si>
  <si>
    <t xml:space="preserve">ООО МКБ "АВЕРС" - 4,1%; </t>
  </si>
  <si>
    <t xml:space="preserve"> ЗАО ИК "Элемте" - 8,6%</t>
  </si>
  <si>
    <t>ОАО "АИКБ "Татфондбанк" - 1,3%</t>
  </si>
  <si>
    <t xml:space="preserve">ЗАО КБ «Самарский Кредит» - 54,7%; </t>
  </si>
  <si>
    <t xml:space="preserve">ЗАО КБ «Самарский Кредит» - 56,6%; </t>
  </si>
  <si>
    <t xml:space="preserve">ЗАО КБ «Газбанк» - 39,6%; </t>
  </si>
  <si>
    <t xml:space="preserve">ЗАО КБ «Газбанк» - 29,9%; </t>
  </si>
  <si>
    <t>ОАО КБ «Солидарность» - 3,8%</t>
  </si>
  <si>
    <t>ЗАО АКБ «Тольяттихимбанк» - 8,3%</t>
  </si>
  <si>
    <t>поскольку данные по ЗАО «ИК «ФИНАМ» в г.Саратов не представлены данный показатель не рассчитывался</t>
  </si>
  <si>
    <t xml:space="preserve">Филиал ОАО «Внешторгбанк» в г. Саратов; </t>
  </si>
  <si>
    <t>Представительство ЗАО «ИК «ФИНАМ» в г.Саратов – н/д</t>
  </si>
  <si>
    <t xml:space="preserve">Региональный депозитарий № 831 филиала АБ «Газпромбанк» (ЗАО) в г.Ижевск – 77,8%; </t>
  </si>
  <si>
    <t xml:space="preserve">ООО «Моноплан» - 79,5%; </t>
  </si>
  <si>
    <t>ООО «Моноплан» - 20,1%;</t>
  </si>
  <si>
    <t xml:space="preserve">Региональный депозитарий № 831 филиала АБ «Газпромбанк» (ЗАО) в г.Ижевск – 17%; </t>
  </si>
  <si>
    <t xml:space="preserve"> АКБ «С-Банк»(ЗАО) – 1,3%</t>
  </si>
  <si>
    <t>ООО КБ «Мегаполис» - 99,7%;</t>
  </si>
  <si>
    <t>ООО КБ «Мегаполис» - 51,5%;</t>
  </si>
  <si>
    <t>АБ "Газпромбанк" (ЗАО) - 97,2%</t>
  </si>
  <si>
    <t xml:space="preserve">ЗАО ИК "Исеть-Инвест" - 68%              </t>
  </si>
  <si>
    <t>АБ "Газпромбанк" (ЗАО) - 21,8%</t>
  </si>
  <si>
    <t>ЗАО "Сургутнефтегазбанк" - 85,16%</t>
  </si>
  <si>
    <t xml:space="preserve">ООО "Центральный Сургутский Депозитарий" - 77,57%                 </t>
  </si>
  <si>
    <t>ЗАО "Сургутнефтегазбанк" - 22,38%</t>
  </si>
  <si>
    <t>ОАО "ЧЕЛИНДБАНК" - 80,8%</t>
  </si>
  <si>
    <t>ОАО "Кредит Урал Банк" - 81,5%</t>
  </si>
  <si>
    <t xml:space="preserve">ОАО "Дальневосточный коммерческий банк рыбной промышленности" - 85,6%  </t>
  </si>
  <si>
    <t xml:space="preserve">Владивостокский филиал Объединение юридических лиц "Депозитарно-расчетный союз" - 55,94% </t>
  </si>
  <si>
    <t xml:space="preserve"> ОАО "Дальневосточный банк" - 5,4%  </t>
  </si>
  <si>
    <t>ОАО Дальневосточный банк" - 32,72%</t>
  </si>
  <si>
    <t xml:space="preserve">ОАО "Социальный коммерческий банк Приморья "Примсоцбанк" - 3,8%. </t>
  </si>
  <si>
    <t xml:space="preserve"> ОАО "Социальный коммерческий банк Приморья "Примсоцбанк" - 9,84%</t>
  </si>
  <si>
    <t>Филиал ОАО "Внешторгбанк" - 61,6%;</t>
  </si>
  <si>
    <t xml:space="preserve">Дальневосточный банк Сбербанка России - 54,31%; </t>
  </si>
  <si>
    <t xml:space="preserve"> Дальневосточный банк Сбербанка России - 34,7%; </t>
  </si>
  <si>
    <t xml:space="preserve">Акционерный коммерческий банк регионального развития (ЗАО) - 33,78%; </t>
  </si>
  <si>
    <t>Акционерный коммерческий банк регионального развития (ЗАО) - 3,7%</t>
  </si>
  <si>
    <t>Филиал ОАО "Внешторгбанк" - 11,19%.</t>
  </si>
  <si>
    <t>Республика Саха (Якутия)**</t>
  </si>
  <si>
    <t>99**</t>
  </si>
  <si>
    <t>8016**</t>
  </si>
  <si>
    <t>100**</t>
  </si>
  <si>
    <t>9750**</t>
  </si>
  <si>
    <t>ОАО "Якутский депозитарный центр" - 89%</t>
  </si>
  <si>
    <t>ОАО "Якутский депозитарный центр" - 99%</t>
  </si>
  <si>
    <t xml:space="preserve"> ОАО ИФ "Сахаинвест" - 10%  </t>
  </si>
  <si>
    <t xml:space="preserve"> ОАО ИФ "Сахаинвест" -1%</t>
  </si>
  <si>
    <t>ООО ФМКБ "МАК-банк" в г.Мирном - 0,6%</t>
  </si>
  <si>
    <t>Акционерный коммерческий Банк "Холмск" (ЗАО) - 79,6%</t>
  </si>
  <si>
    <t>Акционерный коммерческий Банк "Холмск" (ЗАО) - 98,4%</t>
  </si>
  <si>
    <t>Корякский АО</t>
  </si>
  <si>
    <t>В 2003 г.на территории края депозитарная деятельность не осуществлялась</t>
  </si>
  <si>
    <t>Горно-Алтайское ОСБ №8558</t>
  </si>
  <si>
    <t>ЗАО "Байкальский фондовый дом" - 55,58%;</t>
  </si>
  <si>
    <t xml:space="preserve">ЗАО "Байкальский фондовый дом" - 91,81%; </t>
  </si>
  <si>
    <t xml:space="preserve"> АКБ "Радиан" (ОАО) - 37,61%</t>
  </si>
  <si>
    <t>АКБ "Радиан" (ОАО) - 7,58%</t>
  </si>
  <si>
    <t xml:space="preserve">ЗАО "Углеметбанк" - 70,26%; </t>
  </si>
  <si>
    <t>ЗАО "Углеметбанк" - 59,00%;</t>
  </si>
  <si>
    <t>отделения Сибирского банка Сбербанка России - 21,10%</t>
  </si>
  <si>
    <t xml:space="preserve"> ООО "Компания "Примула" - 34,53%</t>
  </si>
  <si>
    <t xml:space="preserve">ООО "Компания "Брокеркредитсервис" - 63,27%; </t>
  </si>
  <si>
    <t>ООО "Компания "Брокеркредитсервис" - 64,45%;</t>
  </si>
  <si>
    <t>ЗАО "Расчетно-депозитарная организация" - 24,35%</t>
  </si>
  <si>
    <t xml:space="preserve"> ЗАО "Прайд Холдинг" - 12,24%</t>
  </si>
  <si>
    <t xml:space="preserve">Филиал "Омский" ЗАО АБ "Газпромбанк" - 61,19%; </t>
  </si>
  <si>
    <t>Омский филиал ООО "Компания "Брокеркредитсервис" - 63,26%;</t>
  </si>
  <si>
    <t>Омский филиал  ООО "Компания "Брокеркредитсервис" - 35,90%</t>
  </si>
  <si>
    <t xml:space="preserve"> Омский филиал ЗАО "Западно-Сибирский депозитарий" - 33,78%</t>
  </si>
  <si>
    <t>Региональный депозитарий РД №832 АБ "Газпромбанк" (ЗАО) - 99,9%;</t>
  </si>
  <si>
    <t xml:space="preserve">Региональный депозитарий РД №832 АБ "Газпромбанк" (ЗАО) - 99,60%; </t>
  </si>
  <si>
    <t xml:space="preserve"> Томское отделение № 8616 Сбербанка России - 0,10%</t>
  </si>
  <si>
    <t>Томское отделение № 8616 Сбербанка России - 0,40%</t>
  </si>
  <si>
    <t>В 2003 г.на территории области депозитарная деятельность не осуществлялась</t>
  </si>
  <si>
    <t>Красноярский край, Республика Тыва, Таймырский и Эвенкийский АО</t>
  </si>
  <si>
    <t xml:space="preserve">АКБ "Енисей" (ОАО) - 54,72%; </t>
  </si>
  <si>
    <t xml:space="preserve">КБ "Кедр" (ЗАО)  - 71,03%; </t>
  </si>
  <si>
    <t>АИКБ "Енисейский объединенный банк" (ЗАО) - 37,74%;</t>
  </si>
  <si>
    <t xml:space="preserve">АКБ "Енисей" (ОАО) - 17,81%; </t>
  </si>
  <si>
    <t xml:space="preserve"> КБ "Кедр" (ЗАО) - 7,55%</t>
  </si>
  <si>
    <t>АКБ «С-Банк» (ЗАО) – 2,5%</t>
  </si>
  <si>
    <t>АКБ «Чувашкредитпромбанк» (ОАО) – 0,3%</t>
  </si>
  <si>
    <t>АКБ «Чувашкредитпромбанк» (ОАО) – 48,5%</t>
  </si>
  <si>
    <t>1. А.ООО «Центральный Вятский Депозитарий» - 65,99%</t>
  </si>
  <si>
    <t>1. А.ООО «Центральный Вятский Депозитарий» - 81,02%</t>
  </si>
  <si>
    <t>1.А.ООО «Центральный Вятский Депозитарий» - 64,94%</t>
  </si>
  <si>
    <t>1. В.Филиал «Реестр-Марий Эл» ОАО «Реестр» - 92,9%</t>
  </si>
  <si>
    <t>1. В.Филиал «Реестр-Марий Эл» ОАО «Реестр» - 95,7%</t>
  </si>
  <si>
    <t>1. В.Филиал «Реестр-Марий Эл» ОАО «Реестр» - 98,8%</t>
  </si>
  <si>
    <t>А.ЗАО «РеОР»</t>
  </si>
  <si>
    <t>1.В. Филиал ЗАО «Регистрационная компания Центр-Инвест» - 40,5%</t>
  </si>
  <si>
    <t>1. В.Филиал ОАО «Центральный Московский Депо-зитарий» - 47,6%</t>
  </si>
  <si>
    <t>1.В. Филиал ОАО «Центральный Московский Депозитарий» - 48,4%</t>
  </si>
  <si>
    <t>1.А.ЗАО «Регистрационная компания «Саратовский РРД-Центр» - 74,4%</t>
  </si>
  <si>
    <t>1.А.ЗАО «Регистрационная компания «Саратовский РРД-Центр» - 68,1%</t>
  </si>
  <si>
    <t>1.А.ЗАО «Регистрационная компания «Саратовский РРД-Центр» - 90,3%</t>
  </si>
  <si>
    <t>1.В.ЗАО «М-Реестр» - 68,1%</t>
  </si>
  <si>
    <t>ЗАО «Единый регистратор» - 9,3%</t>
  </si>
  <si>
    <t>1.В.ЗАО «М-Реестр» - 65%</t>
  </si>
  <si>
    <t>ЗАО «Единый регистратор» - 13,1%</t>
  </si>
  <si>
    <t>1.В.ЗАО «М-Реестр» - 81,5%</t>
  </si>
  <si>
    <t>ЗАО «Единый регистратор» - 5,9%</t>
  </si>
  <si>
    <t>1.В.Филиал «ОРК-Чебоксары» ОАО «Объединенная регистрационная компания» - 53%</t>
  </si>
  <si>
    <t>ЗАО «Новый регистратор» - 13%</t>
  </si>
  <si>
    <t>1.В.Чебоксарский филиал ООО «Реестр-НН» - 44%</t>
  </si>
  <si>
    <t>ЗАО «Новый регистратор» - 10,5%</t>
  </si>
  <si>
    <t>1.В.Чебоксарский филиал ООО «Реестр-НН» - 56%</t>
  </si>
  <si>
    <t>ЗАО «Новый регистратор» - 10,3%</t>
  </si>
  <si>
    <t>ООО «Первый независимый регистратор» -47,4%</t>
  </si>
  <si>
    <t>ООО «Первый независимый регистратор» -55%</t>
  </si>
  <si>
    <t>ООО «Первый независимый регистратор» -47,60%</t>
  </si>
  <si>
    <t xml:space="preserve">1.В.Филиал ОАО "Центральный Московский Депозитарий" - 41,82%                               </t>
  </si>
  <si>
    <t xml:space="preserve">1.В.Представительство ОАО "Реестр" - 64,7%        </t>
  </si>
  <si>
    <t xml:space="preserve">1.А.ОАО "Независимый Регистратор Южного федерального округа" - 59,5%                         </t>
  </si>
  <si>
    <t xml:space="preserve">1.В. ЗАО "Ведение реестров  компаний" - 50%                    </t>
  </si>
  <si>
    <t xml:space="preserve">1.ЗАО "СУРЦ" - 38%  </t>
  </si>
  <si>
    <t>Сибирский федеральный округ</t>
  </si>
  <si>
    <t>Алтайский край</t>
  </si>
  <si>
    <t>Республика Алтай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</si>
  <si>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</si>
  <si>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</si>
  <si>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</si>
  <si>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</si>
  <si>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</si>
  <si>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</si>
  <si>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 xml:space="preserve">Красноярский край </t>
  </si>
  <si>
    <t>ООО "Акционер", г.Барнаул - 44,53%; Октябрьский филиал ЗАО "Реестр А-Плюс", г.Барнаул - 31,58%; ОАО "МСФПР "Сибирский реестр", г.Новосибирск - 23,89%</t>
  </si>
  <si>
    <t xml:space="preserve">ООО "Акционер", г.Барнаул - 73,28%; ОАО "МСФПР "Сибирский реестр", г.Новосибирск - 16,53%; Октябрьский филиал ЗАО "Реестр А-Плюс", г.Барнаул - 10,19% </t>
  </si>
  <si>
    <t>ООО "Акционер", г.Барнаул - 72,70%; Октябрьский филиал ЗАО "Реестр А-Плюс", г.Барнаул - 21,60%; ОАО "МСФПР "Сибирский реестр", г.Новосибирск - 5,70%</t>
  </si>
  <si>
    <t>Горно-Алтайский филиал ЗАО "Реестр А-Плюс" предоставляет только услуги по приему-передаче документов, операции осуществляет головная организация, расположенная в г.Новосибирске</t>
  </si>
  <si>
    <t>ООО "Сибирско-Уральский регистрационный центр" - 82,41%; филиал "Иркутское фондовое агентство" ЗАО "Регистрационная компания Центр-Инвест" - 17,59%</t>
  </si>
  <si>
    <t>ООО "Сибирско-Уральский регистрационный центр" - 94,64%; филиал "Иркутское фондовое агентство" ЗАО "Регистрационная компания Центр-Инвест" - 5,36%</t>
  </si>
  <si>
    <t>ООО "Сибирско-Уральский регистрационный центр" - 58,97%; филиал "Иркутское фондовое агентство" ЗАО "Регистрационная компания Центр-Инвест" - 41,03%</t>
  </si>
  <si>
    <t>ЗАО "Южно-Кузбасский специализированный регистратор" - 37,14%; ОАО "Специализированный регистратор "Альпари" - 35,36%</t>
  </si>
  <si>
    <t xml:space="preserve">ОАО "Межрегиональный регистраторский центр" </t>
  </si>
  <si>
    <t>Хабаровский край</t>
  </si>
  <si>
    <t>ООО "Реестр-РН" - 51,57%</t>
  </si>
  <si>
    <t>ООО "Реестр-РН" - 63,71%</t>
  </si>
  <si>
    <t>ООО "Реестр-РН" - 69,31%</t>
  </si>
  <si>
    <t>ЗАО "Регистрационная компания Центр-Инвест"</t>
  </si>
  <si>
    <t xml:space="preserve"> ЗАО "Регистрационная компания Центр-Инвест" </t>
  </si>
  <si>
    <t>ЗАО "Регистрационный депозитарный центр"</t>
  </si>
  <si>
    <t>Смоленский Филиал ОАО "Реестр" (48,19%)</t>
  </si>
  <si>
    <t>Смоленский филиал ОАО "Агентство Региональный независимый регистратор" (18,67%)</t>
  </si>
  <si>
    <t>Смоленский Филиал ОАО "Реестр" (59,37%)</t>
  </si>
  <si>
    <t>ЗАО "Иркол" (33,87%)</t>
  </si>
  <si>
    <t>Смоленский Филиал ОАО "Реестр" (51,76%)</t>
  </si>
  <si>
    <t>Филиал "Смоленский ЗАО "Петербуржская центральная регистрационная компания" (32,84%)</t>
  </si>
  <si>
    <t>ЗАО "Южно-Кузбасский специализированный регистратор" - 45,66%; ОАО "Специализированный регистратор "Альпари" - 38,19%</t>
  </si>
  <si>
    <t>ОАО "Специализированный регистратор "Альпари" - 74,13%; Кемеровский филиал ЗАО РО "Статус" - 10,83%</t>
  </si>
  <si>
    <t>ОАО "Сибирский реестр" - 37,04%; ЗАО "Реестр А-Плюс" - 34,48%; ЗАО "Сибирская регистрационная компания" - 28,48%</t>
  </si>
  <si>
    <t xml:space="preserve">ОАО "Сибирский реестр" - 57,73%; ЗАО "Сибирская регистрационная компания" - 24,45%; ЗАО "Реестр А-Плюс" - 17,82% </t>
  </si>
  <si>
    <t>ОАО "Сибирский реестр" - 78,71%; ЗАО "Реестр А-Плюс" - 15,31%; ЗАО "Сибирская регистрационная компания" - 5,98%</t>
  </si>
  <si>
    <t>Филиал "Омский" ОАО "Объединенный региональный регистратор "Веста" - 51,47%; Межрегиональный Западно-Сибирский филиал "Файнекс" ЗАО "Регистратор-связь" - 18,53%</t>
  </si>
  <si>
    <t>Филиал "Омский" ОАО "Объединенный региональный регистратор "Веста" - 63,46%; Омский региональный филиал ОАО "Центральный Московский депозитарий" - 19,05%</t>
  </si>
  <si>
    <t>Филиал "Омский" ОАО "Объединенный региональный регистратор "Веста" - 60,72%; Омский региональный филиал ОАО "Центральный Московский депозитарий" - 31,75%</t>
  </si>
  <si>
    <t>Филиал ЗАО "М-Реестр" в г.Томске - 52,50%; ЗАО "Сибирский капитал-Р" - 47,50%</t>
  </si>
  <si>
    <t>ЗАО "Сибирский капитал-Р" - 58,00%; филиал ЗАО "М-Реестр" в г.Томске - 42,00%</t>
  </si>
  <si>
    <t>ЗАО "Сибирский капитал-Р" - 77,50%; филиал ЗАО "М-Реестр" в г.Томске - 22,50%</t>
  </si>
  <si>
    <t>Филиал "Читадепозит" ЗАО РК "Центр-Инвест" - 67,30%; Забайкальский филиал ОАО "Реестр" - 32,70%</t>
  </si>
  <si>
    <t>Филиал "Читадепозит" ЗАО РК "Центр-Инвест" - 58,80%; Забайкальский филиал ОАО "Реестр" - 41,20%</t>
  </si>
  <si>
    <t>Забайкальский филиал ОАО "Реестр" - 62,20%; филиал "Читадепозит" ЗАО РК "Центр-Инвест" - 37,60%</t>
  </si>
  <si>
    <t>ЗАО Красноярский регистрационный центр "Доминика" - 38,52%; ЗАО "Красноярская регистрационная компания" - 37,80%</t>
  </si>
  <si>
    <t>ЗАО Красноярский регистрационный центр "Доминика" - 32,29%; Красноярский филиал ЗАО "Реестр А-Плюс", г.Новосибирск - 30,60%</t>
  </si>
  <si>
    <t>ЗАО Красноярский регистрационный центр "Доминика" - 29,38%; ЗАО "Красноярская регистрационная компания" - 26,43%</t>
  </si>
  <si>
    <t>Дальневосточный федеральный округ</t>
  </si>
  <si>
    <t>Республика Саха (Якутия)</t>
  </si>
  <si>
    <t>ОАО Республиканский специализированный регистратор "Якутский фондовый центр" -100%</t>
  </si>
  <si>
    <t>Приморский край</t>
  </si>
  <si>
    <t>Сахалинская область</t>
  </si>
  <si>
    <t>Магаданская область</t>
  </si>
  <si>
    <t>ОАО "Центральный Московский Депозитарий"</t>
  </si>
  <si>
    <t>Чукотский автономный округ</t>
  </si>
  <si>
    <t>Камчатская область</t>
  </si>
  <si>
    <t>Амурская область</t>
  </si>
  <si>
    <t xml:space="preserve">1. "А" ОАО "Дальневосточный коммерческий банк рыбной промышленности" - 85,6%   2."А" ОАО "Дальневосточный банк" - 5,4%  3. "А" ОАО "Социальный коммерческий банк Приморья "Примсоцбанк" - 3,8%. </t>
  </si>
  <si>
    <t>1. "В" Владивостокский филиал Объединение юридических лиц "Депозитарно-расчетный союз" - 55,94%  2. "А" ОАО Дальневосточный банк" - 32,72%  3."А" ОАО "Социальный коммерческий банк Приморья "Примсоцбанк" - 9,84%</t>
  </si>
  <si>
    <t>1. ОАО "Якутский депозитарный центр" - 89%  2. ОАО ИФ "Сахаинвест" - 10%  3. ООО ФМКБ "МАК-банк" в г.Мирном - 0,6%</t>
  </si>
  <si>
    <t>1. ОАО "Якутский депозитарный центр" - 99%  2. ОАО ИФ "Сахаинвест" -1%</t>
  </si>
  <si>
    <t>А-Акционерный коммерческий Банк "Холмск" (ЗАО) - 79,6%</t>
  </si>
  <si>
    <t>А-Акционерный коммерческий Банк "Холмск" (ЗАО) - 98,4%</t>
  </si>
  <si>
    <t>Северо-Восточный банк Сбербанка России - 87,7%</t>
  </si>
  <si>
    <t>Северо-Восточный банк Сбербанка России - 80,8%</t>
  </si>
  <si>
    <t>Чукотский автономный Округ</t>
  </si>
  <si>
    <t>А ОАО "Кредит Урал Банк"</t>
  </si>
  <si>
    <t>ОАО "Якутский депозитарный центр"</t>
  </si>
  <si>
    <t>А - ООО "Компания "Брокеркредитсервис"</t>
  </si>
  <si>
    <t>А - ЗАО "Расчетно-депозитарная организация"</t>
  </si>
  <si>
    <t>В - Омский филиал ООО "Компания "Брокеркредитсервис"</t>
  </si>
  <si>
    <t>В ООО "Д-Стинол"</t>
  </si>
  <si>
    <t>(А) ЗАО "Единый регистратор"   (33,37%)</t>
  </si>
  <si>
    <t>(А) ЗАО "Единый регистратор" (21,34%)</t>
  </si>
  <si>
    <t>(А) ЗАО "Единый регистратор" (30,41%)</t>
  </si>
  <si>
    <t>"В"     ОАО КБ "Севергазбанк"(г.Вологда)</t>
  </si>
  <si>
    <t>В/Тверской филиал ООО КБ "Газэнергопромбанк"</t>
  </si>
  <si>
    <t>В ТФ АБ "Газпромбанк"</t>
  </si>
  <si>
    <t>ОАО КБ "Русьрегионбанк"</t>
  </si>
  <si>
    <t>ЗАО «Регистратор Интрако» -  56,017%</t>
  </si>
  <si>
    <t>ЗАО «Регистратор Интрако» -  89,017%</t>
  </si>
  <si>
    <t>ЗАО «Регистратор Интрако» -  20,8%</t>
  </si>
  <si>
    <t>В. ОАО "Регистратор Р.О.С.Т." - 63,45%</t>
  </si>
  <si>
    <t>Республика Хакасия</t>
  </si>
  <si>
    <t>Татарстан</t>
  </si>
  <si>
    <t>ЗАО "Межрегиональная регистрационная компания" - 33,37%</t>
  </si>
  <si>
    <t>ЗАО "Межрегиональная регистрационная компания" - 56,85%</t>
  </si>
  <si>
    <t>ЗАО "Межрегиональная регистрационная компания" - 35,94%</t>
  </si>
  <si>
    <t>ООО "Евроазиатский регистратор" - 27,9%</t>
  </si>
  <si>
    <t>ОАО "Акционерный капитал" - 27,45%</t>
  </si>
  <si>
    <t>ОАО "Акционерный капитал" - 18,57%</t>
  </si>
  <si>
    <t>ОАО "Акционерный капитал" - 55,02%</t>
  </si>
  <si>
    <t>ООО "Евроазиатский регистратор" - 7,77%</t>
  </si>
  <si>
    <t>Волгоградская область</t>
  </si>
  <si>
    <t>В Филиал ОАО "Независимый регистратор Южного федерального округа" - 28,16%</t>
  </si>
  <si>
    <t>ОАО "Регистратор "НИКойл" - 20,22%</t>
  </si>
  <si>
    <t>В Филиал ОАО "Независимый регистратор Южного федерального округа" - 76%%</t>
  </si>
  <si>
    <t>ОАО "Центральный Московский Депозитарий" - 51,72%</t>
  </si>
  <si>
    <t>ОАО "Центральный Московский Депозитарий" - 33,73%</t>
  </si>
  <si>
    <t>ЗАО "Паритет" - 25,945%</t>
  </si>
  <si>
    <t>ОАО "Центральный Московский Депозитарий" - 43,55%</t>
  </si>
  <si>
    <t>ЗАО "Паритет" - 35,467%</t>
  </si>
  <si>
    <t>А. Специализированный регистратор "Реком" - 67,59%</t>
  </si>
  <si>
    <t>А. Специализированный регистратор "Реком" - 81,83%</t>
  </si>
  <si>
    <t>А. Специализированный регистратор "Реком"- 77,23%</t>
  </si>
  <si>
    <t>"Б" "Реестр-Брянск" филиал ОАО "Рестрт" - 67,38%</t>
  </si>
  <si>
    <t>"Б" "Реестр-Брянск" филиал ОАО "Реестр" - 55,60%</t>
  </si>
  <si>
    <t>"Б" "Реестр-Брянск" филиал ОАО "Реестр" - 93,80%</t>
  </si>
  <si>
    <t>А ЗАО СР "Владимир" - 36,39%</t>
  </si>
  <si>
    <t>А ЗАО СР "Владимир" - 48,17%</t>
  </si>
  <si>
    <t>А  ЗАО "Индустрия-РЕЕСТР" - 37,04%</t>
  </si>
  <si>
    <t>Воронежский филиал ЗАО " Регистраторское Общество Статус" - 28,90%</t>
  </si>
  <si>
    <t>ОАО "Регистратор Р.О.С.Т." воронежский региональный филиал - 32,91%</t>
  </si>
  <si>
    <t>Воронежский филиал ЗАО " Регистраторское Общество Статус" - 40%</t>
  </si>
  <si>
    <t>Воронежский филиал "Депозит - Инвест" ЗАО"Регистратор - Связь" - 25,64%</t>
  </si>
  <si>
    <t>Воронежский филиал "Депозит - Инвест" ЗАО"Регистратор - Связь" - 28,90%</t>
  </si>
  <si>
    <t>ОАО "Регистратор Р.О.С.Т." воронежский региональный филиал - 19,93%</t>
  </si>
  <si>
    <t>"В"           ОАО "Регистратор"ЛОКО" - 24,7%</t>
  </si>
  <si>
    <t>"А"     ЗАО "Вестор-Депо" - 28,7%</t>
  </si>
  <si>
    <t>"В"           ОАО "Регистратор"ЛОКО"  - 35,5%</t>
  </si>
  <si>
    <t>«В» - Калужский филиал ОАО «Регистратор Р.О.С.Т.» - 21,21%</t>
  </si>
  <si>
    <t>«В» - Калужский филиал ОАО «Регистратор Р.О.С.Т.» - 25,09%</t>
  </si>
  <si>
    <t>«В» - Калужский филиал ОАО «Регистратор Р.О.С.Т.» - 33,97%</t>
  </si>
  <si>
    <t>"А" Костромской филиал ОАО "Регистратор Р.О.С.Т." - 55,26%</t>
  </si>
  <si>
    <t>"А" Костромской филиал ОАО "Регистратор Р.О.С.Т." - 51,72%</t>
  </si>
  <si>
    <t>"А" Костромской филиал ОАО "Регистратор Р.О.С.Т." - 15,93%</t>
  </si>
  <si>
    <t>В ОАО "Агентство "Региональный Независимый Регистратор" - 13,6%</t>
  </si>
  <si>
    <t>В ЗАО "Новый регистратор" - 29,8%</t>
  </si>
  <si>
    <t>В ЗАО "Московский Фондовый центр" - 43,21%</t>
  </si>
  <si>
    <t>"Реестр" ОАО - 17,08%</t>
  </si>
  <si>
    <t>"Национальная регистрационная компания" ЗАО - 22,42%</t>
  </si>
  <si>
    <t>"ДАРОСС" Специализированный регистратор  ЗАО - 19,46%</t>
  </si>
  <si>
    <t>ОАО «Орел – Реестр» - 88,85%</t>
  </si>
  <si>
    <t>ОАО «Орел – Реестр» - 51,33%</t>
  </si>
  <si>
    <t>ОАО «Орел – Реестр» - 64,15%</t>
  </si>
  <si>
    <t>ОАО «Агентство «Региональный независимый регистратор» - 35,72%</t>
  </si>
  <si>
    <t>В ЗАО "Новый регистратор" - 35,02%</t>
  </si>
  <si>
    <t>Рязанский филиал ОАО "Центральный Московский Депозитарий" - 51,99%</t>
  </si>
  <si>
    <t>Рязанский филиал ОАО "Центральный Московский Депозитарий" - 83,56%</t>
  </si>
  <si>
    <t>Рязанский филиал ОАО "Центральный Московский Депозитарий" - 99,93%</t>
  </si>
  <si>
    <t>«В»  ОАО «Регистратор Р.О.С.Т.» - 37,82%</t>
  </si>
  <si>
    <t>«В»  ОАО «Регистратор Р.О.С.Т.» - 41,33%</t>
  </si>
  <si>
    <t>«В»  ОАО «Регистратор Р.О.С.Т.» - 60,82%</t>
  </si>
  <si>
    <t>Тамбовский филиал ОАО "Центральный Московский Депозитарий" - 19,27%</t>
  </si>
  <si>
    <t>Тамбовский филиал ЗАО"Регистратор - Связь" - 27,95%</t>
  </si>
  <si>
    <t>В/Тверской филиал ОАО "Реестр" - 45,51%</t>
  </si>
  <si>
    <t>В/Тверской филиал ОАО "Реестр" - 43,83%</t>
  </si>
  <si>
    <t>В/Тверской филиал ОАО "Реестр" - 68,12%</t>
  </si>
  <si>
    <t>А ОАО "Регион" - 19,38%</t>
  </si>
  <si>
    <t xml:space="preserve"> В ТФ ОАО "Регистратор "НИКойл" - 20,56%</t>
  </si>
  <si>
    <t>В ТФ  ЗАО "ДАРОСС" - 45,68%</t>
  </si>
  <si>
    <t>Ярославский филиал ООО «Реестр-РН» - 39,27%</t>
  </si>
  <si>
    <t>Ярославский филиал ООО «Реестр-РН» - 25,24%</t>
  </si>
  <si>
    <t>Рыбинский филиал ОАО «Регистратор «НИКойл» - 8,87%</t>
  </si>
  <si>
    <t>Филиал  ЗАО «Сервис-Реестр» - 19,84%</t>
  </si>
  <si>
    <t>Филиал  ЗАО «Сервис-Реестр» - 15,27%</t>
  </si>
  <si>
    <t>Ярославский филиал ООО «Реестр-РН» - 5,86%</t>
  </si>
  <si>
    <t>А НП "Первая Судоходная регистрационная компания" - 55,48%</t>
  </si>
  <si>
    <t>А НП "Первая Судоходная регистрационная компания" - 72,65%</t>
  </si>
  <si>
    <t>А НП "Первая Судоходная регистрационная компания" - 74,89%</t>
  </si>
  <si>
    <t>Мурманский   филиал  ЗАО  «Единый  регистратор» - 86,8%</t>
  </si>
  <si>
    <t>Мурманский   филиал  ЗАО  «Единый  регистратор» - 93,9%</t>
  </si>
  <si>
    <t>Мурманский   филиал  ЗАО  «Единый  регистратор» - 95,7%</t>
  </si>
  <si>
    <t>Филиал "МР - Центр" ЗАО "ПЦРК" - 64,29%</t>
  </si>
  <si>
    <t>Филиал "МР - Центр" ЗАО "ПЦРК" - 93,38%</t>
  </si>
  <si>
    <t>Филиал "МР - Центр" ЗАО "ПЦРК" - 64,11%</t>
  </si>
  <si>
    <t>ОАО "Северо-Западный регистрационный центр" - 71,17%</t>
  </si>
  <si>
    <t>ОАО "Северо-Западный регистрационный центр" - 66,62%</t>
  </si>
  <si>
    <t>ОАО "Северо-Западный регистрационный центр" 67,73%</t>
  </si>
  <si>
    <t>Филиал "МР - Центр" ЗАО "ПЦРК" - 28,83%</t>
  </si>
  <si>
    <t>Филиал "МР - Центр" ЗАО "ПЦРК" - 33,38%</t>
  </si>
  <si>
    <t>Филиал "МР - Центр" ЗАО "ПЦРК" - 32,27%</t>
  </si>
  <si>
    <t xml:space="preserve"> ОАО "Сибирский реестр" -81,3%</t>
  </si>
  <si>
    <t>ОАО "Сибирский реестр" -87,1%</t>
  </si>
  <si>
    <t>ЗАО "Новый регистратор" - 47,7%</t>
  </si>
  <si>
    <t>ОАО "Сибирский реестр" -43,5%</t>
  </si>
  <si>
    <t>ЗАО "Новый регистратор" - 18,1%</t>
  </si>
  <si>
    <t>ЗАО "Новый регистратор" - 6,7%</t>
  </si>
  <si>
    <t>ЗАО "Московский Фондовый центр"  - 8,8%</t>
  </si>
  <si>
    <t>ЗАО "Московский Фондовый центр"  - 0,6%</t>
  </si>
  <si>
    <t>ЗАО "Московский Фондовый центр"  - 6,2%</t>
  </si>
  <si>
    <t xml:space="preserve">ОАО "Центральный Московский депозитарий" - 39,8%.  </t>
  </si>
  <si>
    <t xml:space="preserve">ЗАО "Регистрационная компания Центр-Инвест"- 60,4%.  </t>
  </si>
  <si>
    <t xml:space="preserve">ОАО "Центральный Московский депозитарий" - 54,3%.  </t>
  </si>
  <si>
    <t xml:space="preserve">ОАО "Регистратор Р.О.С.Т."  - 30,1%. </t>
  </si>
  <si>
    <t xml:space="preserve">ОАО "Центральный Московский депозитарий" - 23,9%.  </t>
  </si>
  <si>
    <t xml:space="preserve">ЗАО "Единый регистратор"-17,2%  </t>
  </si>
  <si>
    <t>ЗАО "Единый регистратор" - 22,9%</t>
  </si>
  <si>
    <t xml:space="preserve"> ОАО "Регистратор Р.О.С.Т." - 8,4%</t>
  </si>
  <si>
    <t>ОАО "Регистратор Р.О.С.Т.-14,4%</t>
  </si>
  <si>
    <t xml:space="preserve">ЗАО РК "Центр-инвест"  - 36%.  </t>
  </si>
  <si>
    <t xml:space="preserve">ЗАО РК "Центр-инвест"  - 55,1%.  </t>
  </si>
  <si>
    <t xml:space="preserve">ЗАО "Единый регистратор" - 23,4%. </t>
  </si>
  <si>
    <t xml:space="preserve">ОАО "Регистратор Р.О.С.Т." - 22%.  </t>
  </si>
  <si>
    <t xml:space="preserve">ОАО "Регистратор Р.О.С.Т." - 20,3%.  </t>
  </si>
  <si>
    <t xml:space="preserve">ЗАО РК "Центр-инвест" в г.г. Владивосток, Находка - 22,7%. </t>
  </si>
  <si>
    <t>ОАО "Сибирский регистратор" - 15%</t>
  </si>
  <si>
    <t>ОАО "Сибирский регистратор" - 13,5%</t>
  </si>
  <si>
    <t>ОАО "Регистратор Р.О.С.Т." - 22,3%.</t>
  </si>
  <si>
    <t>ОАО "Межрегиональный регистраторский центр"</t>
  </si>
  <si>
    <t>ОАО «Центральный Московский Депозитарий»  – 6,1%</t>
  </si>
  <si>
    <t>ЗАО «Регистрационно-депозитарный центр паритет»  –9,3%</t>
  </si>
  <si>
    <t>ОАО «Центральный Московский Депозитарий»  - 11,3%</t>
  </si>
  <si>
    <t>ОАО «Реестр» – 1%</t>
  </si>
  <si>
    <t xml:space="preserve"> ОАО «Реестр»  – 10,2%</t>
  </si>
  <si>
    <t>ЗАО «Статус» - 0,4%</t>
  </si>
  <si>
    <t>ОАО «Центральный Московский Депозитарий» - 30%</t>
  </si>
  <si>
    <t>ОАО «Центральный Московский Депозитарий» - 20,2%</t>
  </si>
  <si>
    <t>ОАО «Центральный Московский Депозитарий» - 30,7%</t>
  </si>
  <si>
    <t>ООО «Евроазиатский регистратор» - 59,1%</t>
  </si>
  <si>
    <t>ООО «Евроазиатский регистратор» - 79%</t>
  </si>
  <si>
    <t>ООО «Евроазиатский регистратор» - 68%</t>
  </si>
  <si>
    <t>ОАО «Центральный Московский Депозитарий» -7,8%</t>
  </si>
  <si>
    <t>ЗАО «М-Реестр» – 9%</t>
  </si>
  <si>
    <t>ОАО «Центральный Московский Депозитарий» -2,7%</t>
  </si>
  <si>
    <t>ООО «Д-Стинол» - 16,4%</t>
  </si>
  <si>
    <t>ОАО «Центральный Московский Депозитарий» -17,8%</t>
  </si>
  <si>
    <t>ООО «Д-Стинол» - 4,3%</t>
  </si>
  <si>
    <t xml:space="preserve"> ОАО «Объединенная регистрационная компания» - 22,4%</t>
  </si>
  <si>
    <t>ОАО «Объединенная регистрационная компания» - 18,9%</t>
  </si>
  <si>
    <t>ЗАО «Национальная регистрационная компания» - 0,9%</t>
  </si>
  <si>
    <t xml:space="preserve"> ОАО «Реестр» - 24,1%</t>
  </si>
  <si>
    <t xml:space="preserve"> ОАО «Регистратор «Р.О.С.Т.» - 30,9%</t>
  </si>
  <si>
    <t>ОАО «Реестр» - 1,3%</t>
  </si>
  <si>
    <t>ЗАО «Национальная регистрационная компания» - 35,1%</t>
  </si>
  <si>
    <t>ЗАО «Национальная регистрационная компания» - 38,5%</t>
  </si>
  <si>
    <t>ЗАО «Статус» -96,3%</t>
  </si>
  <si>
    <t>ЗАО «Регионреестр» - 9,13%</t>
  </si>
  <si>
    <t xml:space="preserve"> ОАО «Центральный Московский Депозитарий» - 3,7%.</t>
  </si>
  <si>
    <t>ОАО «Реестр»  - 15,7%</t>
  </si>
  <si>
    <t>ОАО «Реестр»  - 26,971%</t>
  </si>
  <si>
    <t>ОАО «Реестр»  - 4,6%</t>
  </si>
  <si>
    <t>ОАО «Центральный Московский Депозитарий» - 59,5%</t>
  </si>
  <si>
    <t>ОАО «Регистратор Р.О.С.Т.» -17%</t>
  </si>
  <si>
    <t>ОАО «Регистратор Р.О.С.Т.» -6,5%</t>
  </si>
  <si>
    <t>ОАО «Регистратор Р.О.С.Т.» -9,5%</t>
  </si>
  <si>
    <t>ЗАО «Партнер» - 25,2%</t>
  </si>
  <si>
    <t>ЗАО «Партнер» - 33%</t>
  </si>
  <si>
    <t>ЗАО «Партнер» - 39%</t>
  </si>
  <si>
    <t>ООО «Первый независимый регистратор» - 7,1%</t>
  </si>
  <si>
    <t>ООО «Первый независимый регистратор» - 4,3%</t>
  </si>
  <si>
    <t>ООО «Первый независимый регистратор» - 1,2%</t>
  </si>
  <si>
    <t>ОАО «Агентство «Региональный независимый регистратор» - 6,88%</t>
  </si>
  <si>
    <t>ОАО «Агентство «Региональный независимый регистратор» - 7,52%</t>
  </si>
  <si>
    <t>ОАО «Агентство «Региональный независимый регистратор» -16,89%</t>
  </si>
  <si>
    <t>ЗАО «Национальная регистрационная компания» -25,91%</t>
  </si>
  <si>
    <t>ЗАО «Национальная регистрационная компания» -10,51%</t>
  </si>
  <si>
    <t>ЗАО «Национальная регистрационная компания» -17,91%</t>
  </si>
  <si>
    <t>ЗАО «РК-Реестр» -15,7%</t>
  </si>
  <si>
    <t>ЗАО «РК-Реестр» -8,20%</t>
  </si>
  <si>
    <t>ЗАО «РК-Реестр» -5,70%</t>
  </si>
  <si>
    <t>ООО«Волжско-Уралосибирский регистратор» -40,7%</t>
  </si>
  <si>
    <t>ООО«Волжско-Уралосибирский регистратор» -45,4%</t>
  </si>
  <si>
    <t>ОАО «Центральная регистратура» - 57%</t>
  </si>
  <si>
    <t>ООО «Волжско-Уралосибирский регистратор» -27,3%</t>
  </si>
  <si>
    <t>ОАО«Центральная регистратура» -51,1%</t>
  </si>
  <si>
    <t>ОАО«Центральная регистратура» -48,9%</t>
  </si>
  <si>
    <t>ОАО "Центральный Московский Депозитарий" - 16,21%</t>
  </si>
  <si>
    <t>ОАО "Центральный Московский Депозитарий" - 21,17%</t>
  </si>
  <si>
    <t>ЗАО "Ведение реестров компаний" -28,8%</t>
  </si>
  <si>
    <t>ЗАО "Ведение реестров компаний" -22,95%</t>
  </si>
  <si>
    <t>ОАО "Веста"-26,9%</t>
  </si>
  <si>
    <t xml:space="preserve">"Сургутинвест-нефть" - 50%                       </t>
  </si>
  <si>
    <t xml:space="preserve"> "Сургутинвест-нефть" - 61%                        </t>
  </si>
  <si>
    <t xml:space="preserve">"Сургутинвест-нефть" - 60,2%                       </t>
  </si>
  <si>
    <t>"Ведение реестров компаний" - 35,3%</t>
  </si>
  <si>
    <t>ОАО "Регистратор-капитал " - 27,1%</t>
  </si>
  <si>
    <t>ОАО "Регистратор-капитал " - 33,27%</t>
  </si>
  <si>
    <t>ЗАО "СУРЦ - 24,52%</t>
  </si>
  <si>
    <t xml:space="preserve">ЗАО "Ведение реестров   компаний" - 41,86%                   </t>
  </si>
  <si>
    <t xml:space="preserve">ЗАО "Ведение реестров   компаний" - 33,9%                                </t>
  </si>
  <si>
    <t>ЗАО "Регистрационная компания "Саратовский РРД-Центр" - 19,5%</t>
  </si>
  <si>
    <t>ОАО "Регистратор Р.О.С.Т." - 15,26%</t>
  </si>
  <si>
    <t>ЗАО "Объединенная регистрационная компания" - 5,98%</t>
  </si>
  <si>
    <t>остальные</t>
  </si>
  <si>
    <t>Мурманская область</t>
  </si>
  <si>
    <t>Псковская область</t>
  </si>
  <si>
    <t>Новгородская область</t>
  </si>
  <si>
    <t>СПБ и Лен.область</t>
  </si>
  <si>
    <t>Москва и МО</t>
  </si>
  <si>
    <t>В.Филиал ЗАО "ДАРОСС" (27,93%)</t>
  </si>
  <si>
    <t>Субъект Российской Федерации</t>
  </si>
  <si>
    <t>Количество обслужи-ваемых эмитентов, шт.</t>
  </si>
  <si>
    <t>Количество лицевых счетов с ненулевым остатком в обслуживаемых реестрах, шт.</t>
  </si>
  <si>
    <t>Количество проведенных операций, связанных с перерегистрацией прав собственности, в обслуживаемых реестрах (без учета операций, проведенных по поручениям эмитентов), шт.</t>
  </si>
  <si>
    <t>Количество обслуживаемых эмитентов, шт.</t>
  </si>
  <si>
    <t>Оренбургская область*</t>
  </si>
  <si>
    <t>Субъекты Российской Федерации</t>
  </si>
  <si>
    <t>Коэффициент  концентрации  CR – 3</t>
  </si>
  <si>
    <t>(Индекс Герфиндаля - Гиршмана) HHI</t>
  </si>
  <si>
    <t>Центральный федеральный округ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</si>
  <si>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</si>
  <si>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</si>
  <si>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</si>
  <si>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</si>
  <si>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</si>
  <si>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</si>
  <si>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</si>
  <si>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</si>
  <si>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</si>
  <si>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Москва и 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</si>
  <si>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</si>
  <si>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</si>
  <si>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</si>
  <si>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</si>
  <si>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</si>
  <si>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</si>
  <si>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</si>
  <si>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Северо-западный федеральный округ</t>
  </si>
  <si>
    <t>Республика Карелия</t>
  </si>
  <si>
    <t>Республика Коми</t>
  </si>
  <si>
    <t>Архангельская обл. (в т.ч. Ненецкий АО)</t>
  </si>
  <si>
    <t>Вологодская обл.</t>
  </si>
  <si>
    <t>Калининградская обл.</t>
  </si>
  <si>
    <t>Мурманская обл.</t>
  </si>
  <si>
    <t>Новгородская обл.</t>
  </si>
  <si>
    <t>Псковская обл.</t>
  </si>
  <si>
    <t>Санкт-Петербург</t>
  </si>
  <si>
    <t>Ямало – Ненецкий АО</t>
  </si>
  <si>
    <t xml:space="preserve">Компании - лидеры </t>
  </si>
  <si>
    <t>А**** - ЗАО "Регистрационный депозитарный центр"</t>
  </si>
  <si>
    <t>Субъект РФ</t>
  </si>
  <si>
    <t>нет</t>
  </si>
  <si>
    <t>Количество счетов депо депонентов, шт.**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</si>
</sst>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_-* #,##0.0_р_._-;\-* #,##0.0_р_._-;_-* &quot;-&quot;??_р_._-;_-@_-"/>
    <numFmt numFmtId="171" formatCode="_-* #,##0_р_._-;\-* #,##0_р_._-;_-* &quot;-&quot;??_р_._-;_-@_-"/>
    <numFmt numFmtId="172" formatCode="0.0"/>
    <numFmt numFmtId="173" formatCode="0.000000"/>
    <numFmt numFmtId="174" formatCode="_(* #,##0.00_);_(* \(#,##0.00\);_(* &quot;-&quot;??_);_(@_)"/>
    <numFmt numFmtId="175" formatCode="_(* #,##0_);_(* \(#,##0\);_(* &quot;-&quot;??_);_(@_)"/>
    <numFmt numFmtId="176" formatCode="#,##0.0"/>
    <numFmt numFmtId="177" formatCode="0.00000000"/>
    <numFmt numFmtId="178" formatCode="0.0000000"/>
    <numFmt numFmtId="179" formatCode="0.0000000000"/>
    <numFmt numFmtId="180" formatCode="0.000000000"/>
    <numFmt numFmtId="181" formatCode="0.000%"/>
    <numFmt numFmtId="182" formatCode="_-* #,##0.000_р_._-;\-* #,##0.000_р_._-;_-* &quot;-&quot;??_р_._-;_-@_-"/>
    <numFmt numFmtId="183" formatCode="#,##0.00_ ;\-#,##0.00\ "/>
    <numFmt numFmtId="184" formatCode="#,##0.000"/>
    <numFmt numFmtId="185" formatCode="#,##0.0000"/>
    <numFmt numFmtId="186" formatCode="#,##0.00000"/>
    <numFmt numFmtId="187" formatCode="#,##0.000000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(* #,##0.0_);_(* \(#,##0.0\);_(* &quot;-&quot;??_);_(@_)"/>
    <numFmt numFmtId="191" formatCode="_(* #,##0.000_);_(* \(#,##0.00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00E+00"/>
    <numFmt numFmtId="197" formatCode="0.000000E+00"/>
    <numFmt numFmtId="198" formatCode="0.0000000E+00"/>
    <numFmt numFmtId="199" formatCode="0.00000000E+00"/>
    <numFmt numFmtId="200" formatCode="0.000000000E+00"/>
    <numFmt numFmtId="201" formatCode="0.0000000000E+00"/>
    <numFmt numFmtId="202" formatCode="0.00000000000E+00"/>
    <numFmt numFmtId="203" formatCode="0.000000000000E+00"/>
    <numFmt numFmtId="204" formatCode="0.0000000000000E+00"/>
    <numFmt numFmtId="205" formatCode="0.00000000000000E+00"/>
    <numFmt numFmtId="206" formatCode="0.000000000000000E+00"/>
    <numFmt numFmtId="207" formatCode="0.0000000000000000E+00"/>
    <numFmt numFmtId="208" formatCode="0.00000000000000000E+00"/>
    <numFmt numFmtId="209" formatCode="0.000000000000000000E+00"/>
    <numFmt numFmtId="210" formatCode="0.0000000000000000000E+00"/>
    <numFmt numFmtId="211" formatCode="0.00000%"/>
    <numFmt numFmtId="212" formatCode="_-* #,##0.000_р_._-;\-* #,##0.000_р_._-;_-* &quot;-&quot;?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b/>
      <sz val="12"/>
      <name val="Arial Narrow"/>
      <family val="2"/>
    </font>
    <font>
      <b/>
      <sz val="12"/>
      <name val="Book Antiqua"/>
      <family val="1"/>
    </font>
    <font>
      <sz val="12"/>
      <name val="Book Antiqua"/>
      <family val="1"/>
    </font>
    <font>
      <b/>
      <sz val="7"/>
      <name val="Arial Narrow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2"/>
      <name val="Arial"/>
      <family val="2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sz val="21.25"/>
      <name val="Arial Cyr"/>
      <family val="0"/>
    </font>
    <font>
      <sz val="7"/>
      <name val="Arial CYR"/>
      <family val="2"/>
    </font>
    <font>
      <sz val="22.5"/>
      <name val="Arial Cyr"/>
      <family val="0"/>
    </font>
    <font>
      <sz val="14"/>
      <name val="Arial CYR"/>
      <family val="2"/>
    </font>
    <font>
      <sz val="22.75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0.5"/>
      <name val="Arial"/>
      <family val="0"/>
    </font>
    <font>
      <sz val="10"/>
      <name val="Arial"/>
      <family val="0"/>
    </font>
    <font>
      <sz val="7"/>
      <name val="Times New Roman"/>
      <family val="1"/>
    </font>
    <font>
      <sz val="8"/>
      <name val="Times New Roman Cyr"/>
      <family val="1"/>
    </font>
    <font>
      <b/>
      <sz val="12"/>
      <name val="Arial CYR"/>
      <family val="2"/>
    </font>
    <font>
      <b/>
      <sz val="8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4.5"/>
      <name val="Arial CYR"/>
      <family val="2"/>
    </font>
    <font>
      <sz val="23.75"/>
      <name val="Arial Cyr"/>
      <family val="0"/>
    </font>
    <font>
      <sz val="10.25"/>
      <name val="Arial CYR"/>
      <family val="2"/>
    </font>
    <font>
      <sz val="26"/>
      <name val="Arial Cyr"/>
      <family val="0"/>
    </font>
    <font>
      <b/>
      <sz val="9.75"/>
      <name val="Times New Roman"/>
      <family val="1"/>
    </font>
    <font>
      <b/>
      <sz val="21.75"/>
      <name val="Arial CYR"/>
      <family val="2"/>
    </font>
    <font>
      <sz val="34.25"/>
      <name val="Arial Cyr"/>
      <family val="0"/>
    </font>
    <font>
      <sz val="9.75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0" fontId="1" fillId="0" borderId="29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39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41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44" xfId="0" applyFont="1" applyFill="1" applyBorder="1" applyAlignment="1">
      <alignment vertical="top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wrapText="1"/>
    </xf>
    <xf numFmtId="2" fontId="1" fillId="0" borderId="45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72" fontId="1" fillId="0" borderId="18" xfId="0" applyNumberFormat="1" applyFont="1" applyFill="1" applyBorder="1" applyAlignment="1">
      <alignment horizontal="center" vertical="center" wrapText="1"/>
    </xf>
    <xf numFmtId="172" fontId="1" fillId="0" borderId="34" xfId="0" applyNumberFormat="1" applyFont="1" applyFill="1" applyBorder="1" applyAlignment="1">
      <alignment horizontal="center" vertical="center" wrapText="1"/>
    </xf>
    <xf numFmtId="172" fontId="1" fillId="0" borderId="2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0" borderId="25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49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2" fontId="1" fillId="0" borderId="33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7" xfId="15" applyFont="1" applyFill="1" applyBorder="1" applyAlignment="1">
      <alignment horizontal="center" vertical="top" wrapText="1"/>
    </xf>
    <xf numFmtId="2" fontId="1" fillId="0" borderId="7" xfId="15" applyNumberFormat="1" applyFont="1" applyFill="1" applyBorder="1" applyAlignment="1">
      <alignment horizontal="center" vertical="top" wrapText="1"/>
    </xf>
    <xf numFmtId="2" fontId="12" fillId="0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52" xfId="0" applyFont="1" applyFill="1" applyBorder="1" applyAlignment="1">
      <alignment vertical="top" wrapText="1"/>
    </xf>
    <xf numFmtId="0" fontId="1" fillId="0" borderId="51" xfId="0" applyFont="1" applyFill="1" applyBorder="1" applyAlignment="1">
      <alignment horizontal="center" vertical="top" wrapText="1"/>
    </xf>
    <xf numFmtId="2" fontId="1" fillId="0" borderId="51" xfId="0" applyNumberFormat="1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0" borderId="4" xfId="15" applyFont="1" applyFill="1" applyBorder="1" applyAlignment="1">
      <alignment horizontal="center" vertical="top" wrapText="1"/>
    </xf>
    <xf numFmtId="2" fontId="12" fillId="0" borderId="4" xfId="0" applyNumberFormat="1" applyFont="1" applyFill="1" applyBorder="1" applyAlignment="1">
      <alignment horizontal="center" vertical="center"/>
    </xf>
    <xf numFmtId="2" fontId="1" fillId="0" borderId="4" xfId="15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9" xfId="15" applyFont="1" applyFill="1" applyBorder="1" applyAlignment="1">
      <alignment horizontal="center" vertical="top" wrapText="1"/>
    </xf>
    <xf numFmtId="2" fontId="12" fillId="0" borderId="2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17" xfId="0" applyFont="1" applyBorder="1" applyAlignment="1">
      <alignment vertical="top" wrapText="1"/>
    </xf>
    <xf numFmtId="2" fontId="1" fillId="0" borderId="29" xfId="0" applyNumberFormat="1" applyFont="1" applyFill="1" applyBorder="1" applyAlignment="1">
      <alignment horizontal="center" vertical="top" wrapText="1"/>
    </xf>
    <xf numFmtId="2" fontId="1" fillId="0" borderId="29" xfId="15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6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46" xfId="0" applyFont="1" applyFill="1" applyBorder="1" applyAlignment="1">
      <alignment vertical="top" wrapText="1"/>
    </xf>
    <xf numFmtId="0" fontId="1" fillId="0" borderId="4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2" fontId="1" fillId="0" borderId="3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172" fontId="1" fillId="0" borderId="54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172" fontId="1" fillId="0" borderId="5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10" fillId="0" borderId="6" xfId="0" applyFont="1" applyBorder="1" applyAlignment="1">
      <alignment horizontal="center" vertical="center"/>
    </xf>
    <xf numFmtId="2" fontId="1" fillId="0" borderId="56" xfId="0" applyNumberFormat="1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2" fontId="1" fillId="0" borderId="32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172" fontId="1" fillId="0" borderId="3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172" fontId="1" fillId="0" borderId="45" xfId="0" applyNumberFormat="1" applyFont="1" applyFill="1" applyBorder="1" applyAlignment="1">
      <alignment horizontal="center" vertical="center" wrapText="1"/>
    </xf>
    <xf numFmtId="172" fontId="1" fillId="0" borderId="4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172" fontId="1" fillId="0" borderId="66" xfId="0" applyNumberFormat="1" applyFont="1" applyFill="1" applyBorder="1" applyAlignment="1">
      <alignment horizontal="center" vertical="center" wrapText="1"/>
    </xf>
    <xf numFmtId="172" fontId="1" fillId="0" borderId="3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4" fontId="2" fillId="0" borderId="6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top" wrapText="1"/>
    </xf>
    <xf numFmtId="0" fontId="9" fillId="0" borderId="63" xfId="0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horizontal="center" vertical="top" wrapText="1"/>
    </xf>
    <xf numFmtId="0" fontId="9" fillId="0" borderId="65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center" wrapText="1"/>
    </xf>
    <xf numFmtId="0" fontId="1" fillId="0" borderId="18" xfId="15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0" borderId="38" xfId="15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8" fontId="1" fillId="0" borderId="25" xfId="0" applyNumberFormat="1" applyFont="1" applyFill="1" applyBorder="1" applyAlignment="1">
      <alignment horizontal="center" vertical="center" wrapText="1"/>
    </xf>
    <xf numFmtId="168" fontId="1" fillId="0" borderId="38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1" xfId="15" applyFont="1" applyFill="1" applyBorder="1" applyAlignment="1">
      <alignment horizontal="center" vertical="center" wrapText="1"/>
    </xf>
    <xf numFmtId="0" fontId="1" fillId="0" borderId="39" xfId="15" applyFont="1" applyFill="1" applyBorder="1" applyAlignment="1">
      <alignment horizontal="center" vertical="center" wrapText="1"/>
    </xf>
    <xf numFmtId="0" fontId="1" fillId="0" borderId="36" xfId="15" applyFont="1" applyFill="1" applyBorder="1" applyAlignment="1">
      <alignment horizontal="center" vertical="center" wrapText="1"/>
    </xf>
    <xf numFmtId="0" fontId="1" fillId="0" borderId="45" xfId="15" applyFont="1" applyFill="1" applyBorder="1" applyAlignment="1">
      <alignment horizontal="center" vertical="center" wrapText="1"/>
    </xf>
    <xf numFmtId="0" fontId="1" fillId="0" borderId="35" xfId="15" applyFont="1" applyFill="1" applyBorder="1" applyAlignment="1">
      <alignment horizontal="center" vertical="center" wrapText="1"/>
    </xf>
    <xf numFmtId="0" fontId="1" fillId="0" borderId="34" xfId="15" applyFont="1" applyFill="1" applyBorder="1" applyAlignment="1">
      <alignment horizontal="center" vertical="center" wrapText="1"/>
    </xf>
    <xf numFmtId="0" fontId="1" fillId="0" borderId="49" xfId="15" applyFont="1" applyFill="1" applyBorder="1" applyAlignment="1">
      <alignment horizontal="center" vertical="center" wrapText="1"/>
    </xf>
    <xf numFmtId="0" fontId="1" fillId="0" borderId="50" xfId="15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4" fontId="2" fillId="0" borderId="54" xfId="0" applyNumberFormat="1" applyFont="1" applyBorder="1" applyAlignment="1">
      <alignment horizontal="center" vertical="top" wrapText="1"/>
    </xf>
    <xf numFmtId="0" fontId="1" fillId="0" borderId="6" xfId="15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0" fontId="1" fillId="0" borderId="6" xfId="15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9" fillId="0" borderId="6" xfId="0" applyFont="1" applyBorder="1" applyAlignment="1">
      <alignment horizontal="right"/>
    </xf>
    <xf numFmtId="43" fontId="29" fillId="0" borderId="6" xfId="0" applyNumberFormat="1" applyFont="1" applyBorder="1" applyAlignment="1">
      <alignment/>
    </xf>
    <xf numFmtId="175" fontId="29" fillId="0" borderId="6" xfId="20" applyNumberFormat="1" applyFont="1" applyBorder="1" applyAlignment="1">
      <alignment/>
    </xf>
    <xf numFmtId="43" fontId="29" fillId="0" borderId="6" xfId="20" applyFont="1" applyBorder="1" applyAlignment="1">
      <alignment/>
    </xf>
    <xf numFmtId="175" fontId="29" fillId="0" borderId="6" xfId="20" applyNumberFormat="1" applyFont="1" applyBorder="1" applyAlignment="1">
      <alignment/>
    </xf>
    <xf numFmtId="0" fontId="3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31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right"/>
    </xf>
    <xf numFmtId="43" fontId="31" fillId="0" borderId="6" xfId="0" applyNumberFormat="1" applyFont="1" applyBorder="1" applyAlignment="1">
      <alignment/>
    </xf>
    <xf numFmtId="175" fontId="31" fillId="0" borderId="6" xfId="20" applyNumberFormat="1" applyFont="1" applyBorder="1" applyAlignment="1">
      <alignment/>
    </xf>
    <xf numFmtId="175" fontId="31" fillId="0" borderId="6" xfId="20" applyNumberFormat="1" applyFont="1" applyBorder="1" applyAlignment="1">
      <alignment/>
    </xf>
    <xf numFmtId="0" fontId="0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31" fillId="0" borderId="6" xfId="0" applyFont="1" applyBorder="1" applyAlignment="1">
      <alignment horizontal="center"/>
    </xf>
    <xf numFmtId="189" fontId="29" fillId="0" borderId="6" xfId="0" applyNumberFormat="1" applyFont="1" applyBorder="1" applyAlignment="1">
      <alignment/>
    </xf>
    <xf numFmtId="0" fontId="32" fillId="0" borderId="6" xfId="0" applyFont="1" applyBorder="1" applyAlignment="1">
      <alignment horizontal="centerContinuous"/>
    </xf>
    <xf numFmtId="175" fontId="32" fillId="0" borderId="6" xfId="20" applyNumberFormat="1" applyFont="1" applyBorder="1" applyAlignment="1">
      <alignment horizontal="centerContinuous"/>
    </xf>
    <xf numFmtId="0" fontId="10" fillId="2" borderId="6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right"/>
    </xf>
    <xf numFmtId="43" fontId="29" fillId="2" borderId="6" xfId="0" applyNumberFormat="1" applyFont="1" applyFill="1" applyBorder="1" applyAlignment="1">
      <alignment/>
    </xf>
    <xf numFmtId="175" fontId="29" fillId="2" borderId="6" xfId="20" applyNumberFormat="1" applyFont="1" applyFill="1" applyBorder="1" applyAlignment="1">
      <alignment/>
    </xf>
    <xf numFmtId="43" fontId="29" fillId="2" borderId="6" xfId="20" applyFont="1" applyFill="1" applyBorder="1" applyAlignment="1">
      <alignment/>
    </xf>
    <xf numFmtId="175" fontId="29" fillId="2" borderId="6" xfId="20" applyNumberFormat="1" applyFont="1" applyFill="1" applyBorder="1" applyAlignment="1">
      <alignment/>
    </xf>
    <xf numFmtId="0" fontId="29" fillId="3" borderId="6" xfId="0" applyFont="1" applyFill="1" applyBorder="1" applyAlignment="1">
      <alignment horizontal="center" vertical="center" wrapText="1"/>
    </xf>
    <xf numFmtId="175" fontId="29" fillId="0" borderId="6" xfId="20" applyNumberFormat="1" applyFont="1" applyBorder="1" applyAlignment="1">
      <alignment horizontal="right"/>
    </xf>
    <xf numFmtId="0" fontId="29" fillId="0" borderId="6" xfId="0" applyFont="1" applyBorder="1" applyAlignment="1">
      <alignment/>
    </xf>
    <xf numFmtId="175" fontId="31" fillId="0" borderId="6" xfId="0" applyNumberFormat="1" applyFont="1" applyBorder="1" applyAlignment="1">
      <alignment horizontal="center"/>
    </xf>
    <xf numFmtId="175" fontId="31" fillId="0" borderId="6" xfId="0" applyNumberFormat="1" applyFont="1" applyBorder="1" applyAlignment="1">
      <alignment horizontal="right"/>
    </xf>
    <xf numFmtId="0" fontId="33" fillId="0" borderId="0" xfId="0" applyFont="1" applyAlignment="1">
      <alignment/>
    </xf>
    <xf numFmtId="43" fontId="11" fillId="0" borderId="0" xfId="0" applyNumberFormat="1" applyFont="1" applyAlignment="1">
      <alignment horizontal="right"/>
    </xf>
    <xf numFmtId="174" fontId="29" fillId="0" borderId="6" xfId="0" applyNumberFormat="1" applyFont="1" applyBorder="1" applyAlignment="1">
      <alignment horizontal="center"/>
    </xf>
    <xf numFmtId="191" fontId="29" fillId="0" borderId="6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29" fillId="0" borderId="5" xfId="0" applyFont="1" applyFill="1" applyBorder="1" applyAlignment="1">
      <alignment horizontal="center" vertical="center" wrapText="1"/>
    </xf>
    <xf numFmtId="175" fontId="29" fillId="0" borderId="0" xfId="20" applyNumberFormat="1" applyFont="1" applyBorder="1" applyAlignment="1">
      <alignment/>
    </xf>
    <xf numFmtId="191" fontId="29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74" fontId="29" fillId="0" borderId="0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Уровень показателя CR-3 по субъектам РФ по количеству обслуживаемых эмитентов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0975"/>
          <c:w val="0.880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'прил.2.1-2.2'!$A$3:$B$72</c:f>
              <c:multiLvlStrCache/>
            </c:multiLvlStrRef>
          </c:cat>
          <c:val>
            <c:numRef>
              <c:f>'прил.2.1-2.2'!$C$3:$C$72</c:f>
              <c:numCache/>
            </c:numRef>
          </c:val>
        </c:ser>
        <c:gapWidth val="10"/>
        <c:axId val="24542251"/>
        <c:axId val="1955366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'прил.2.1-2.2'!$M$3:$M$72</c:f>
              <c:numCache/>
            </c:numRef>
          </c:val>
          <c:smooth val="0"/>
        </c:ser>
        <c:axId val="41765285"/>
        <c:axId val="40343246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'прил.2.1-2.2'!$A$3:$B$72</c:f>
              <c:multiLvlStrCache/>
            </c:multiLvlStrRef>
          </c:cat>
          <c:val>
            <c:numRef>
              <c:f>'прил.2.1-2.2'!$L$3:$L$72</c:f>
              <c:numCache/>
            </c:numRef>
          </c:val>
          <c:smooth val="0"/>
        </c:ser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53668"/>
        <c:crosses val="autoZero"/>
        <c:auto val="0"/>
        <c:lblOffset val="100"/>
        <c:noMultiLvlLbl val="0"/>
      </c:catAx>
      <c:valAx>
        <c:axId val="19553668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24542251"/>
        <c:crossesAt val="1"/>
        <c:crossBetween val="between"/>
        <c:dispUnits/>
        <c:majorUnit val="10"/>
      </c:valAx>
      <c:catAx>
        <c:axId val="41765285"/>
        <c:scaling>
          <c:orientation val="minMax"/>
        </c:scaling>
        <c:axPos val="b"/>
        <c:delete val="1"/>
        <c:majorTickMark val="in"/>
        <c:minorTickMark val="none"/>
        <c:tickLblPos val="nextTo"/>
        <c:crossAx val="40343246"/>
        <c:crosses val="autoZero"/>
        <c:auto val="0"/>
        <c:lblOffset val="100"/>
        <c:noMultiLvlLbl val="0"/>
      </c:catAx>
      <c:valAx>
        <c:axId val="40343246"/>
        <c:scaling>
          <c:orientation val="minMax"/>
        </c:scaling>
        <c:axPos val="l"/>
        <c:delete val="1"/>
        <c:majorTickMark val="in"/>
        <c:minorTickMark val="none"/>
        <c:tickLblPos val="nextTo"/>
        <c:crossAx val="4176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835"/>
          <c:w val="0.9005"/>
          <c:h val="0.905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'прил.5.1, 5.3'!$A$4:$B$55</c:f>
              <c:multiLvlStrCache/>
            </c:multiLvlStrRef>
          </c:cat>
          <c:val>
            <c:numRef>
              <c:f>'прил.5.1, 5.3'!$D$4:$D$55</c:f>
              <c:numCache/>
            </c:numRef>
          </c:val>
        </c:ser>
        <c:gapWidth val="10"/>
        <c:axId val="53949725"/>
        <c:axId val="1578547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'прил.5.1, 5.3'!$A$4:$B$55</c:f>
              <c:multiLvlStrCache/>
            </c:multiLvlStrRef>
          </c:cat>
          <c:val>
            <c:numRef>
              <c:f>'прил.5.1, 5.3'!$J$4:$J$55</c:f>
              <c:numCache/>
            </c:numRef>
          </c:val>
          <c:smooth val="0"/>
        </c:ser>
        <c:axId val="7851575"/>
        <c:axId val="3555312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'прил.5.1, 5.3'!$A$4:$B$55</c:f>
              <c:multiLvlStrCache/>
            </c:multiLvlStrRef>
          </c:cat>
          <c:val>
            <c:numRef>
              <c:f>'прил.5.1, 5.3'!$I$4:$I$55</c:f>
              <c:numCache/>
            </c:numRef>
          </c:val>
          <c:smooth val="0"/>
        </c:ser>
        <c:axId val="53949725"/>
        <c:axId val="15785478"/>
      </c:line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85478"/>
        <c:crosses val="autoZero"/>
        <c:auto val="0"/>
        <c:lblOffset val="100"/>
        <c:noMultiLvlLbl val="0"/>
      </c:catAx>
      <c:valAx>
        <c:axId val="15785478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53949725"/>
        <c:crossesAt val="1"/>
        <c:crossBetween val="between"/>
        <c:dispUnits/>
        <c:majorUnit val="10"/>
      </c:valAx>
      <c:catAx>
        <c:axId val="7851575"/>
        <c:scaling>
          <c:orientation val="minMax"/>
        </c:scaling>
        <c:axPos val="b"/>
        <c:delete val="1"/>
        <c:majorTickMark val="in"/>
        <c:minorTickMark val="none"/>
        <c:tickLblPos val="nextTo"/>
        <c:crossAx val="3555312"/>
        <c:crosses val="autoZero"/>
        <c:auto val="0"/>
        <c:lblOffset val="100"/>
        <c:noMultiLvlLbl val="0"/>
      </c:catAx>
      <c:valAx>
        <c:axId val="3555312"/>
        <c:scaling>
          <c:orientation val="minMax"/>
        </c:scaling>
        <c:axPos val="l"/>
        <c:delete val="1"/>
        <c:majorTickMark val="in"/>
        <c:minorTickMark val="none"/>
        <c:tickLblPos val="nextTo"/>
        <c:crossAx val="785157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5025"/>
          <c:w val="0.902"/>
          <c:h val="0.938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'прил.5.2, 5.4'!$A$4:$B$54</c:f>
              <c:multiLvlStrCache/>
            </c:multiLvlStrRef>
          </c:cat>
          <c:val>
            <c:numRef>
              <c:f>'прил.5.2, 5.4'!$E$4:$E$54</c:f>
              <c:numCache/>
            </c:numRef>
          </c:val>
        </c:ser>
        <c:gapWidth val="10"/>
        <c:axId val="31997809"/>
        <c:axId val="1954482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'прил.5.2, 5.4'!$A$4:$B$54</c:f>
              <c:multiLvlStrCache/>
            </c:multiLvlStrRef>
          </c:cat>
          <c:val>
            <c:numRef>
              <c:f>'прил.5.2, 5.4'!$J$4:$J$54</c:f>
              <c:numCache/>
            </c:numRef>
          </c:val>
          <c:smooth val="0"/>
        </c:ser>
        <c:axId val="41685707"/>
        <c:axId val="39627044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'прил.5.2, 5.4'!$A$4:$B$54</c:f>
              <c:multiLvlStrCache/>
            </c:multiLvlStrRef>
          </c:cat>
          <c:val>
            <c:numRef>
              <c:f>'прил.5.2, 5.4'!$I$4:$I$54</c:f>
              <c:numCache/>
            </c:numRef>
          </c:val>
          <c:smooth val="0"/>
        </c:ser>
        <c:axId val="31997809"/>
        <c:axId val="19544826"/>
      </c:line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44826"/>
        <c:crosses val="autoZero"/>
        <c:auto val="0"/>
        <c:lblOffset val="100"/>
        <c:noMultiLvlLbl val="0"/>
      </c:catAx>
      <c:valAx>
        <c:axId val="19544826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31997809"/>
        <c:crossesAt val="1"/>
        <c:crossBetween val="between"/>
        <c:dispUnits/>
        <c:majorUnit val="1000"/>
      </c:valAx>
      <c:catAx>
        <c:axId val="41685707"/>
        <c:scaling>
          <c:orientation val="minMax"/>
        </c:scaling>
        <c:axPos val="b"/>
        <c:delete val="1"/>
        <c:majorTickMark val="in"/>
        <c:minorTickMark val="none"/>
        <c:tickLblPos val="nextTo"/>
        <c:crossAx val="39627044"/>
        <c:crosses val="autoZero"/>
        <c:auto val="0"/>
        <c:lblOffset val="100"/>
        <c:noMultiLvlLbl val="0"/>
      </c:catAx>
      <c:valAx>
        <c:axId val="39627044"/>
        <c:scaling>
          <c:orientation val="minMax"/>
        </c:scaling>
        <c:axPos val="l"/>
        <c:delete val="1"/>
        <c:majorTickMark val="in"/>
        <c:minorTickMark val="none"/>
        <c:tickLblPos val="nextTo"/>
        <c:crossAx val="4168570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5625"/>
          <c:w val="0.899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'прил.5.2, 5.4'!$A$4:$B$54</c:f>
              <c:multiLvlStrCache/>
            </c:multiLvlStrRef>
          </c:cat>
          <c:val>
            <c:numRef>
              <c:f>'прил.5.2, 5.4'!$F$4:$F$54</c:f>
              <c:numCache/>
            </c:numRef>
          </c:val>
        </c:ser>
        <c:gapWidth val="10"/>
        <c:axId val="21099077"/>
        <c:axId val="5567396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'прил.5.2, 5.4'!$A$4:$B$54</c:f>
              <c:multiLvlStrCache/>
            </c:multiLvlStrRef>
          </c:cat>
          <c:val>
            <c:numRef>
              <c:f>'прил.5.2, 5.4'!$J$4:$J$54</c:f>
              <c:numCache/>
            </c:numRef>
          </c:val>
          <c:smooth val="0"/>
        </c:ser>
        <c:axId val="31303647"/>
        <c:axId val="13297368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'прил.5.2, 5.4'!$A$4:$B$54</c:f>
              <c:multiLvlStrCache/>
            </c:multiLvlStrRef>
          </c:cat>
          <c:val>
            <c:numRef>
              <c:f>'прил.5.2, 5.4'!$I$4:$I$54</c:f>
              <c:numCache/>
            </c:numRef>
          </c:val>
          <c:smooth val="0"/>
        </c:ser>
        <c:axId val="21099077"/>
        <c:axId val="55673966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673966"/>
        <c:crosses val="autoZero"/>
        <c:auto val="0"/>
        <c:lblOffset val="100"/>
        <c:noMultiLvlLbl val="0"/>
      </c:catAx>
      <c:valAx>
        <c:axId val="55673966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21099077"/>
        <c:crossesAt val="1"/>
        <c:crossBetween val="between"/>
        <c:dispUnits/>
        <c:majorUnit val="1000"/>
      </c:valAx>
      <c:catAx>
        <c:axId val="31303647"/>
        <c:scaling>
          <c:orientation val="minMax"/>
        </c:scaling>
        <c:axPos val="b"/>
        <c:delete val="1"/>
        <c:majorTickMark val="in"/>
        <c:minorTickMark val="none"/>
        <c:tickLblPos val="nextTo"/>
        <c:crossAx val="13297368"/>
        <c:crosses val="autoZero"/>
        <c:auto val="0"/>
        <c:lblOffset val="100"/>
        <c:noMultiLvlLbl val="0"/>
      </c:catAx>
      <c:valAx>
        <c:axId val="13297368"/>
        <c:scaling>
          <c:orientation val="minMax"/>
        </c:scaling>
        <c:axPos val="l"/>
        <c:delete val="1"/>
        <c:majorTickMark val="in"/>
        <c:minorTickMark val="none"/>
        <c:tickLblPos val="nextTo"/>
        <c:crossAx val="3130364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Распределение федерального рынка по количеству обслуживаемых ПИФов и НПФов</a:t>
            </a:r>
          </a:p>
        </c:rich>
      </c:tx>
      <c:layout>
        <c:manualLayout>
          <c:xMode val="factor"/>
          <c:yMode val="factor"/>
          <c:x val="-0.078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"/>
          <c:y val="0.29075"/>
          <c:w val="0.66275"/>
          <c:h val="0.426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'прил.6.1-6.2'!$C$97:$C$115</c:f>
              <c:strCache/>
            </c:strRef>
          </c:cat>
          <c:val>
            <c:numRef>
              <c:f>'прил.6.1-6.2'!$E$97:$E$115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/>
              <a:t>Распределение федерального рынка по количеству ценных бумаг, находящихся на учете и хранении (по ПИФам и НПФам)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75"/>
          <c:y val="0.31525"/>
          <c:w val="0.50825"/>
          <c:h val="0.441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'прил.6.1-6.2'!$F$97:$F$104</c:f>
              <c:strCache/>
            </c:strRef>
          </c:cat>
          <c:val>
            <c:numRef>
              <c:f>'прил.6.1-6.2'!$H$97:$H$104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Уровень показателя HHI по субъектам РФ по количеству обслуживаемых эмитентов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88"/>
          <c:w val="0.89525"/>
          <c:h val="0.89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'прил.2.1-2.2'!$A$3:$B$72</c:f>
              <c:multiLvlStrCache/>
            </c:multiLvlStrRef>
          </c:cat>
          <c:val>
            <c:numRef>
              <c:f>'прил.2.1-2.2'!$F$3:$F$72</c:f>
              <c:numCache/>
            </c:numRef>
          </c:val>
        </c:ser>
        <c:gapWidth val="10"/>
        <c:axId val="27544895"/>
        <c:axId val="4657746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'прил.2.1-2.2'!$O$3:$O$72</c:f>
              <c:numCache/>
            </c:numRef>
          </c:val>
          <c:smooth val="0"/>
        </c:ser>
        <c:axId val="16543993"/>
        <c:axId val="14678210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'прил.2.1-2.2'!$N$4:$N$72</c:f>
              <c:numCache/>
            </c:numRef>
          </c:val>
          <c:smooth val="0"/>
        </c:ser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77464"/>
        <c:crosses val="autoZero"/>
        <c:auto val="0"/>
        <c:lblOffset val="100"/>
        <c:noMultiLvlLbl val="0"/>
      </c:catAx>
      <c:valAx>
        <c:axId val="46577464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27544895"/>
        <c:crossesAt val="1"/>
        <c:crossBetween val="between"/>
        <c:dispUnits/>
        <c:majorUnit val="1000"/>
      </c:valAx>
      <c:catAx>
        <c:axId val="16543993"/>
        <c:scaling>
          <c:orientation val="minMax"/>
        </c:scaling>
        <c:axPos val="b"/>
        <c:delete val="1"/>
        <c:majorTickMark val="in"/>
        <c:minorTickMark val="none"/>
        <c:tickLblPos val="nextTo"/>
        <c:crossAx val="14678210"/>
        <c:crosses val="autoZero"/>
        <c:auto val="0"/>
        <c:lblOffset val="100"/>
        <c:noMultiLvlLbl val="0"/>
      </c:catAx>
      <c:valAx>
        <c:axId val="14678210"/>
        <c:scaling>
          <c:orientation val="minMax"/>
        </c:scaling>
        <c:axPos val="l"/>
        <c:delete val="1"/>
        <c:majorTickMark val="in"/>
        <c:minorTickMark val="none"/>
        <c:tickLblPos val="nextTo"/>
        <c:crossAx val="1654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Уровень показателя CR-3 по субъектам РФ по количеству лицевых счетов с ненулевым остатком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09125"/>
          <c:w val="0.89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'прил.2.3-2.4'!$A$3:$B$71</c:f>
              <c:multiLvlStrCache/>
            </c:multiLvlStrRef>
          </c:cat>
          <c:val>
            <c:numRef>
              <c:f>'прил.2.3-2.4'!$D$3:$D$71</c:f>
              <c:numCache/>
            </c:numRef>
          </c:val>
        </c:ser>
        <c:gapWidth val="10"/>
        <c:axId val="64995027"/>
        <c:axId val="4808433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'прил.2.3-2.4'!$M$3:$M$71</c:f>
              <c:numCache/>
            </c:numRef>
          </c:val>
          <c:smooth val="0"/>
        </c:ser>
        <c:axId val="30105805"/>
        <c:axId val="2516790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'прил.2.3-2.4'!$L$3:$L$71</c:f>
              <c:numCache/>
            </c:numRef>
          </c:val>
          <c:smooth val="0"/>
        </c:ser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84332"/>
        <c:crosses val="autoZero"/>
        <c:auto val="0"/>
        <c:lblOffset val="100"/>
        <c:noMultiLvlLbl val="0"/>
      </c:catAx>
      <c:valAx>
        <c:axId val="48084332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64995027"/>
        <c:crossesAt val="1"/>
        <c:crossBetween val="between"/>
        <c:dispUnits/>
        <c:majorUnit val="10"/>
      </c:valAx>
      <c:catAx>
        <c:axId val="30105805"/>
        <c:scaling>
          <c:orientation val="minMax"/>
        </c:scaling>
        <c:axPos val="b"/>
        <c:delete val="1"/>
        <c:majorTickMark val="in"/>
        <c:minorTickMark val="none"/>
        <c:tickLblPos val="nextTo"/>
        <c:crossAx val="2516790"/>
        <c:crosses val="autoZero"/>
        <c:auto val="0"/>
        <c:lblOffset val="100"/>
        <c:noMultiLvlLbl val="0"/>
      </c:catAx>
      <c:valAx>
        <c:axId val="2516790"/>
        <c:scaling>
          <c:orientation val="minMax"/>
        </c:scaling>
        <c:axPos val="l"/>
        <c:delete val="1"/>
        <c:majorTickMark val="in"/>
        <c:minorTickMark val="none"/>
        <c:tickLblPos val="nextTo"/>
        <c:crossAx val="30105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Уровень показателя ННI по количеству счетов с ненулевым остатком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08925"/>
          <c:w val="0.89825"/>
          <c:h val="0.89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'прил.2.3-2.4'!$A$3:$B$71</c:f>
              <c:multiLvlStrCache/>
            </c:multiLvlStrRef>
          </c:cat>
          <c:val>
            <c:numRef>
              <c:f>'прил.2.3-2.4'!$G$3:$G$71</c:f>
              <c:numCache/>
            </c:numRef>
          </c:val>
        </c:ser>
        <c:gapWidth val="10"/>
        <c:axId val="22651111"/>
        <c:axId val="253340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'прил.2.3-2.4'!$O$3:$O$71</c:f>
              <c:numCache/>
            </c:numRef>
          </c:val>
          <c:smooth val="0"/>
        </c:ser>
        <c:axId val="22800673"/>
        <c:axId val="3879466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'прил.2.3-2.4'!$N$4:$N$71</c:f>
              <c:numCache/>
            </c:numRef>
          </c:val>
          <c:smooth val="0"/>
        </c:ser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3408"/>
        <c:crosses val="autoZero"/>
        <c:auto val="0"/>
        <c:lblOffset val="100"/>
        <c:noMultiLvlLbl val="0"/>
      </c:catAx>
      <c:valAx>
        <c:axId val="2533408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22651111"/>
        <c:crossesAt val="1"/>
        <c:crossBetween val="between"/>
        <c:dispUnits/>
        <c:majorUnit val="1000"/>
      </c:valAx>
      <c:catAx>
        <c:axId val="22800673"/>
        <c:scaling>
          <c:orientation val="minMax"/>
        </c:scaling>
        <c:axPos val="b"/>
        <c:delete val="1"/>
        <c:majorTickMark val="in"/>
        <c:minorTickMark val="none"/>
        <c:tickLblPos val="nextTo"/>
        <c:crossAx val="3879466"/>
        <c:crosses val="autoZero"/>
        <c:auto val="0"/>
        <c:lblOffset val="100"/>
        <c:noMultiLvlLbl val="0"/>
      </c:catAx>
      <c:valAx>
        <c:axId val="3879466"/>
        <c:scaling>
          <c:orientation val="minMax"/>
        </c:scaling>
        <c:axPos val="l"/>
        <c:delete val="1"/>
        <c:majorTickMark val="in"/>
        <c:minorTickMark val="none"/>
        <c:tickLblPos val="nextTo"/>
        <c:crossAx val="22800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Уровень показателя CR-3 по субъектам РФ по количеству операций по перерегистрации прав собственности на ценные бумаги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9575"/>
          <c:w val="0.912"/>
          <c:h val="0.8907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'прил.2.5-2.6'!$A$3:$B$71</c:f>
              <c:multiLvlStrCache/>
            </c:multiLvlStrRef>
          </c:cat>
          <c:val>
            <c:numRef>
              <c:f>'прил.2.5-2.6'!$E$3:$E$71</c:f>
              <c:numCache/>
            </c:numRef>
          </c:val>
        </c:ser>
        <c:gapWidth val="10"/>
        <c:axId val="34915195"/>
        <c:axId val="4580130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'прил.2.5-2.6'!$A$3:$B$71</c:f>
              <c:multiLvlStrCache/>
            </c:multiLvlStrRef>
          </c:cat>
          <c:val>
            <c:numRef>
              <c:f>'прил.2.5-2.6'!$L$3:$L$71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'прил.2.5-2.6'!$A$3:$B$71</c:f>
              <c:multiLvlStrCache/>
            </c:multiLvlStrRef>
          </c:cat>
          <c:val>
            <c:numRef>
              <c:f>'прил.2.5-2.6'!$M$3:$M$71</c:f>
              <c:numCache/>
            </c:numRef>
          </c:val>
          <c:smooth val="0"/>
        </c:ser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801300"/>
        <c:crosses val="autoZero"/>
        <c:auto val="0"/>
        <c:lblOffset val="100"/>
        <c:noMultiLvlLbl val="0"/>
      </c:catAx>
      <c:valAx>
        <c:axId val="45801300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349151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Уровень показателя HHI по субъектам РФ по количеству операций по перерегистрации прав собственности на ценные бумаги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9625"/>
          <c:w val="0.8945"/>
          <c:h val="0.8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'прил.2.5-2.6'!$A$3:$B$71</c:f>
              <c:multiLvlStrCache/>
            </c:multiLvlStrRef>
          </c:cat>
          <c:val>
            <c:numRef>
              <c:f>'прил.2.5-2.6'!$H$3:$H$71</c:f>
              <c:numCache/>
            </c:numRef>
          </c:val>
        </c:ser>
        <c:gapWidth val="10"/>
        <c:axId val="9558517"/>
        <c:axId val="1891779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'прил.2.5-2.6'!$O$3:$O$71</c:f>
              <c:numCache/>
            </c:numRef>
          </c:val>
          <c:smooth val="0"/>
        </c:ser>
        <c:axId val="36042383"/>
        <c:axId val="55945992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'прил.2.5-2.6'!$N$3:$N$71</c:f>
              <c:numCache/>
            </c:numRef>
          </c:val>
          <c:smooth val="0"/>
        </c:ser>
        <c:axId val="9558517"/>
        <c:axId val="18917790"/>
      </c:lineChart>
      <c:cat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17790"/>
        <c:crosses val="autoZero"/>
        <c:auto val="0"/>
        <c:lblOffset val="100"/>
        <c:noMultiLvlLbl val="0"/>
      </c:catAx>
      <c:valAx>
        <c:axId val="18917790"/>
        <c:scaling>
          <c:orientation val="minMax"/>
          <c:max val="10000"/>
        </c:scaling>
        <c:axPos val="l"/>
        <c:delete val="0"/>
        <c:numFmt formatCode="0" sourceLinked="0"/>
        <c:majorTickMark val="out"/>
        <c:minorTickMark val="none"/>
        <c:tickLblPos val="nextTo"/>
        <c:crossAx val="9558517"/>
        <c:crossesAt val="1"/>
        <c:crossBetween val="between"/>
        <c:dispUnits/>
        <c:minorUnit val="400"/>
      </c:valAx>
      <c:catAx>
        <c:axId val="36042383"/>
        <c:scaling>
          <c:orientation val="minMax"/>
        </c:scaling>
        <c:axPos val="b"/>
        <c:delete val="1"/>
        <c:majorTickMark val="in"/>
        <c:minorTickMark val="none"/>
        <c:tickLblPos val="nextTo"/>
        <c:crossAx val="55945992"/>
        <c:crosses val="autoZero"/>
        <c:auto val="0"/>
        <c:lblOffset val="100"/>
        <c:noMultiLvlLbl val="0"/>
      </c:catAx>
      <c:valAx>
        <c:axId val="55945992"/>
        <c:scaling>
          <c:orientation val="minMax"/>
        </c:scaling>
        <c:axPos val="l"/>
        <c:delete val="1"/>
        <c:majorTickMark val="in"/>
        <c:minorTickMark val="none"/>
        <c:tickLblPos val="nextTo"/>
        <c:crossAx val="36042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Доли крупнейших депозитариев на федеральном рынке по показателю количества счетов депо депонентов</a:t>
            </a:r>
          </a:p>
        </c:rich>
      </c:tx>
      <c:layout>
        <c:manualLayout>
          <c:xMode val="factor"/>
          <c:yMode val="factor"/>
          <c:x val="0.036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9925"/>
          <c:w val="0.56725"/>
          <c:h val="0.567"/>
        </c:manualLayout>
      </c:layout>
      <c:ofPieChart>
        <c:ofPieType val="bar"/>
        <c:varyColors val="1"/>
        <c:ser>
          <c:idx val="0"/>
          <c:order val="0"/>
          <c:tx>
            <c:v>оонро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ОАО АКБ "ЧЕЛИНДБАНК" 
3,46%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'прил.3.1-3.2'!$A$2:$A$14</c:f>
              <c:strCache/>
            </c:strRef>
          </c:cat>
          <c:val>
            <c:numRef>
              <c:f>'прил.3.1-3.2'!$F$2:$F$14</c:f>
              <c:numCache/>
            </c:numRef>
          </c:val>
        </c:ser>
        <c:gapWidth val="100"/>
        <c:splitType val="pos"/>
        <c:splitPos val="6"/>
        <c:secondPieSize val="6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Доли крупнейших депозитариев на федеральном рынке по показателю количества ценных бумаг, находящихся на хранении</a:t>
            </a:r>
          </a:p>
        </c:rich>
      </c:tx>
      <c:layout>
        <c:manualLayout>
          <c:xMode val="factor"/>
          <c:yMode val="factor"/>
          <c:x val="-0.044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30325"/>
          <c:w val="0.66675"/>
          <c:h val="0.46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ЗАО "Сургутнефтегазбанк"
1,02%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 ООО "Центральный Сургутский Депозитарий" 
3,54%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 ОАО "Центральный депозитарий РТ"
3,05%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ОАО "Кредит Урал Банк"
0,64%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'прил.3.1-3.2'!$A$16:$A$42</c:f>
              <c:strCache/>
            </c:strRef>
          </c:cat>
          <c:val>
            <c:numRef>
              <c:f>'прил.3.1-3.2'!$F$16:$F$42</c:f>
              <c:numCache/>
            </c:numRef>
          </c:val>
        </c:ser>
        <c:gapWidth val="100"/>
        <c:splitType val="pos"/>
        <c:splitPos val="15"/>
        <c:secondPieSize val="6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86"/>
          <c:w val="0.9015"/>
          <c:h val="0.90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'прил.5.1, 5.3'!$A$4:$B$55</c:f>
              <c:multiLvlStrCache/>
            </c:multiLvlStrRef>
          </c:cat>
          <c:val>
            <c:numRef>
              <c:f>'прил.5.1, 5.3'!$C$4:$C$55</c:f>
              <c:numCache/>
            </c:numRef>
          </c:val>
        </c:ser>
        <c:gapWidth val="10"/>
        <c:axId val="33751881"/>
        <c:axId val="3533147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'прил.5.1, 5.3'!$J$4:$J$55</c:f>
              <c:numCache/>
            </c:numRef>
          </c:val>
          <c:smooth val="0"/>
        </c:ser>
        <c:axId val="49547811"/>
        <c:axId val="43277116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'прил.5.1, 5.3'!$A$4:$B$55</c:f>
              <c:multiLvlStrCache/>
            </c:multiLvlStrRef>
          </c:cat>
          <c:val>
            <c:numRef>
              <c:f>'прил.5.1, 5.3'!$I$4:$I$55</c:f>
              <c:numCache/>
            </c:numRef>
          </c:val>
          <c:smooth val="0"/>
        </c:ser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31474"/>
        <c:crosses val="autoZero"/>
        <c:auto val="0"/>
        <c:lblOffset val="100"/>
        <c:noMultiLvlLbl val="0"/>
      </c:catAx>
      <c:valAx>
        <c:axId val="35331474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33751881"/>
        <c:crossesAt val="1"/>
        <c:crossBetween val="between"/>
        <c:dispUnits/>
        <c:majorUnit val="10"/>
      </c:valAx>
      <c:catAx>
        <c:axId val="49547811"/>
        <c:scaling>
          <c:orientation val="minMax"/>
        </c:scaling>
        <c:axPos val="b"/>
        <c:delete val="1"/>
        <c:majorTickMark val="in"/>
        <c:minorTickMark val="none"/>
        <c:tickLblPos val="nextTo"/>
        <c:crossAx val="43277116"/>
        <c:crosses val="autoZero"/>
        <c:auto val="0"/>
        <c:lblOffset val="100"/>
        <c:noMultiLvlLbl val="0"/>
      </c:catAx>
      <c:valAx>
        <c:axId val="43277116"/>
        <c:scaling>
          <c:orientation val="minMax"/>
        </c:scaling>
        <c:axPos val="l"/>
        <c:delete val="1"/>
        <c:majorTickMark val="in"/>
        <c:minorTickMark val="none"/>
        <c:tickLblPos val="nextTo"/>
        <c:crossAx val="49547811"/>
        <c:crossesAt val="1"/>
        <c:crossBetween val="between"/>
        <c:dispUnits/>
      </c:valAx>
      <c:spPr>
        <a:solidFill>
          <a:srgbClr val="CC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0.2</cdr:y>
    </cdr:from>
    <cdr:to>
      <cdr:x>0.104</cdr:x>
      <cdr:y>0.30375</cdr:y>
    </cdr:to>
    <cdr:sp>
      <cdr:nvSpPr>
        <cdr:cNvPr id="1" name="TextBox 3"/>
        <cdr:cNvSpPr txBox="1">
          <a:spLocks noChangeArrowheads="1"/>
        </cdr:cNvSpPr>
      </cdr:nvSpPr>
      <cdr:spPr>
        <a:xfrm>
          <a:off x="361950" y="1114425"/>
          <a:ext cx="11430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0.03075</cdr:x>
      <cdr:y>0.34</cdr:y>
    </cdr:from>
    <cdr:to>
      <cdr:x>0.104</cdr:x>
      <cdr:y>0.4435</cdr:y>
    </cdr:to>
    <cdr:sp>
      <cdr:nvSpPr>
        <cdr:cNvPr id="2" name="TextBox 4"/>
        <cdr:cNvSpPr txBox="1">
          <a:spLocks noChangeArrowheads="1"/>
        </cdr:cNvSpPr>
      </cdr:nvSpPr>
      <cdr:spPr>
        <a:xfrm>
          <a:off x="447675" y="1895475"/>
          <a:ext cx="10668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умеренная концентрация</a:t>
          </a:r>
        </a:p>
      </cdr:txBody>
    </cdr:sp>
  </cdr:relSizeAnchor>
  <cdr:relSizeAnchor xmlns:cdr="http://schemas.openxmlformats.org/drawingml/2006/chartDrawing">
    <cdr:from>
      <cdr:x>0.03075</cdr:x>
      <cdr:y>0.552</cdr:y>
    </cdr:from>
    <cdr:to>
      <cdr:x>0.104</cdr:x>
      <cdr:y>0.7375</cdr:y>
    </cdr:to>
    <cdr:sp>
      <cdr:nvSpPr>
        <cdr:cNvPr id="3" name="TextBox 5"/>
        <cdr:cNvSpPr txBox="1">
          <a:spLocks noChangeArrowheads="1"/>
        </cdr:cNvSpPr>
      </cdr:nvSpPr>
      <cdr:spPr>
        <a:xfrm>
          <a:off x="447675" y="3086100"/>
          <a:ext cx="10668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0.91475</cdr:x>
      <cdr:y>0.01125</cdr:y>
    </cdr:from>
    <cdr:to>
      <cdr:x>0.98825</cdr:x>
      <cdr:y>0.05325</cdr:y>
    </cdr:to>
    <cdr:sp>
      <cdr:nvSpPr>
        <cdr:cNvPr id="4" name="TextBox 6"/>
        <cdr:cNvSpPr txBox="1">
          <a:spLocks noChangeArrowheads="1"/>
        </cdr:cNvSpPr>
      </cdr:nvSpPr>
      <cdr:spPr>
        <a:xfrm>
          <a:off x="13315950" y="571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2.1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0.90975</cdr:x>
      <cdr:y>0.00575</cdr:y>
    </cdr:from>
    <cdr:to>
      <cdr:x>0.99925</cdr:x>
      <cdr:y>0.0485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38100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3.1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0.8845</cdr:x>
      <cdr:y>0.01375</cdr:y>
    </cdr:from>
    <cdr:to>
      <cdr:x>0.97275</cdr:x>
      <cdr:y>0.0435</cdr:y>
    </cdr:to>
    <cdr:sp>
      <cdr:nvSpPr>
        <cdr:cNvPr id="1" name="TextBox 1"/>
        <cdr:cNvSpPr txBox="1">
          <a:spLocks noChangeArrowheads="1"/>
        </cdr:cNvSpPr>
      </cdr:nvSpPr>
      <cdr:spPr>
        <a:xfrm>
          <a:off x="10525125" y="133350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3.2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180975</xdr:rowOff>
    </xdr:from>
    <xdr:to>
      <xdr:col>22</xdr:col>
      <xdr:colOff>361950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162675" y="180975"/>
        <a:ext cx="117443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38</xdr:row>
      <xdr:rowOff>57150</xdr:rowOff>
    </xdr:from>
    <xdr:to>
      <xdr:col>22</xdr:col>
      <xdr:colOff>542925</xdr:colOff>
      <xdr:row>98</xdr:row>
      <xdr:rowOff>57150</xdr:rowOff>
    </xdr:to>
    <xdr:graphicFrame>
      <xdr:nvGraphicFramePr>
        <xdr:cNvPr id="2" name="Chart 2"/>
        <xdr:cNvGraphicFramePr/>
      </xdr:nvGraphicFramePr>
      <xdr:xfrm>
        <a:off x="6181725" y="8134350"/>
        <a:ext cx="11906250" cy="971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0.12675</cdr:y>
    </cdr:from>
    <cdr:to>
      <cdr:x>0.084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895350"/>
          <a:ext cx="1066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0.0025</cdr:x>
      <cdr:y>0.27</cdr:y>
    </cdr:from>
    <cdr:to>
      <cdr:x>0.07975</cdr:x>
      <cdr:y>0.35475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1914525"/>
          <a:ext cx="10096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умеренная концентрация
</a:t>
          </a:r>
        </a:p>
      </cdr:txBody>
    </cdr:sp>
  </cdr:relSizeAnchor>
  <cdr:relSizeAnchor xmlns:cdr="http://schemas.openxmlformats.org/drawingml/2006/chartDrawing">
    <cdr:from>
      <cdr:x>0.0025</cdr:x>
      <cdr:y>0.4235</cdr:y>
    </cdr:from>
    <cdr:to>
      <cdr:x>0.07975</cdr:x>
      <cdr:y>0.49775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3009900"/>
          <a:ext cx="10096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0.20725</cdr:x>
      <cdr:y>0.00775</cdr:y>
    </cdr:from>
    <cdr:to>
      <cdr:x>0.79125</cdr:x>
      <cdr:y>0.082</cdr:y>
    </cdr:to>
    <cdr:sp>
      <cdr:nvSpPr>
        <cdr:cNvPr id="4" name="TextBox 4"/>
        <cdr:cNvSpPr txBox="1">
          <a:spLocks noChangeArrowheads="1"/>
        </cdr:cNvSpPr>
      </cdr:nvSpPr>
      <cdr:spPr>
        <a:xfrm>
          <a:off x="2705100" y="47625"/>
          <a:ext cx="76295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Уровень показателя CR-3 по субъектам РФ по количеству счетов депо депонентов</a:t>
          </a:r>
        </a:p>
      </cdr:txBody>
    </cdr:sp>
  </cdr:relSizeAnchor>
  <cdr:relSizeAnchor xmlns:cdr="http://schemas.openxmlformats.org/drawingml/2006/chartDrawing">
    <cdr:from>
      <cdr:x>0.87425</cdr:x>
      <cdr:y>0.0175</cdr:y>
    </cdr:from>
    <cdr:to>
      <cdr:x>0.9555</cdr:x>
      <cdr:y>0.05025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20475" y="123825"/>
          <a:ext cx="1057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5.1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0.389</cdr:y>
    </cdr:from>
    <cdr:to>
      <cdr:x>0.079</cdr:x>
      <cdr:y>0.50575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86050"/>
          <a:ext cx="10287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</cdr:x>
      <cdr:y>0.26775</cdr:y>
    </cdr:from>
    <cdr:to>
      <cdr:x>0.079</cdr:x>
      <cdr:y>0.40075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847850"/>
          <a:ext cx="10287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умеренная концентрация
</a:t>
          </a:r>
        </a:p>
      </cdr:txBody>
    </cdr:sp>
  </cdr:relSizeAnchor>
  <cdr:relSizeAnchor xmlns:cdr="http://schemas.openxmlformats.org/drawingml/2006/chartDrawing">
    <cdr:from>
      <cdr:x>0.00775</cdr:x>
      <cdr:y>0.06225</cdr:y>
    </cdr:from>
    <cdr:to>
      <cdr:x>0.068</cdr:x>
      <cdr:y>0.1555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428625"/>
          <a:ext cx="7905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0.10675</cdr:y>
    </cdr:from>
    <cdr:to>
      <cdr:x>0.08325</cdr:x>
      <cdr:y>0.22375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733425"/>
          <a:ext cx="10858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0.161</cdr:x>
      <cdr:y>0.02575</cdr:y>
    </cdr:from>
    <cdr:to>
      <cdr:x>0.868</cdr:x>
      <cdr:y>0.08425</cdr:y>
    </cdr:to>
    <cdr:sp>
      <cdr:nvSpPr>
        <cdr:cNvPr id="5" name="TextBox 5"/>
        <cdr:cNvSpPr txBox="1">
          <a:spLocks noChangeArrowheads="1"/>
        </cdr:cNvSpPr>
      </cdr:nvSpPr>
      <cdr:spPr>
        <a:xfrm>
          <a:off x="2095500" y="171450"/>
          <a:ext cx="9229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Уровень показателя CR-3 по субъектам РФ по количеству ценных бумаг, находящихся на хранении</a:t>
          </a:r>
        </a:p>
      </cdr:txBody>
    </cdr:sp>
  </cdr:relSizeAnchor>
  <cdr:relSizeAnchor xmlns:cdr="http://schemas.openxmlformats.org/drawingml/2006/chartDrawing">
    <cdr:from>
      <cdr:x>0.89425</cdr:x>
      <cdr:y>0.01225</cdr:y>
    </cdr:from>
    <cdr:to>
      <cdr:x>0.9755</cdr:x>
      <cdr:y>0.046</cdr:y>
    </cdr:to>
    <cdr:sp>
      <cdr:nvSpPr>
        <cdr:cNvPr id="6" name="TextBox 6"/>
        <cdr:cNvSpPr txBox="1">
          <a:spLocks noChangeArrowheads="1"/>
        </cdr:cNvSpPr>
      </cdr:nvSpPr>
      <cdr:spPr>
        <a:xfrm>
          <a:off x="11668125" y="76200"/>
          <a:ext cx="1057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5.3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55</xdr:row>
      <xdr:rowOff>57150</xdr:rowOff>
    </xdr:from>
    <xdr:to>
      <xdr:col>12</xdr:col>
      <xdr:colOff>19050</xdr:colOff>
      <xdr:row>99</xdr:row>
      <xdr:rowOff>57150</xdr:rowOff>
    </xdr:to>
    <xdr:graphicFrame>
      <xdr:nvGraphicFramePr>
        <xdr:cNvPr id="1" name="Chart 1"/>
        <xdr:cNvGraphicFramePr/>
      </xdr:nvGraphicFramePr>
      <xdr:xfrm>
        <a:off x="76200" y="51187350"/>
        <a:ext cx="130683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100</xdr:row>
      <xdr:rowOff>66675</xdr:rowOff>
    </xdr:from>
    <xdr:to>
      <xdr:col>12</xdr:col>
      <xdr:colOff>47625</xdr:colOff>
      <xdr:row>143</xdr:row>
      <xdr:rowOff>19050</xdr:rowOff>
    </xdr:to>
    <xdr:graphicFrame>
      <xdr:nvGraphicFramePr>
        <xdr:cNvPr id="2" name="Chart 2"/>
        <xdr:cNvGraphicFramePr/>
      </xdr:nvGraphicFramePr>
      <xdr:xfrm>
        <a:off x="123825" y="58483500"/>
        <a:ext cx="13049250" cy="691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0.367</cdr:y>
    </cdr:from>
    <cdr:to>
      <cdr:x>0.0955</cdr:x>
      <cdr:y>0.62325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2571750"/>
          <a:ext cx="106680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0.0105</cdr:x>
      <cdr:y>0.455</cdr:y>
    </cdr:from>
    <cdr:to>
      <cdr:x>0.0955</cdr:x>
      <cdr:y>0.61275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3190875"/>
          <a:ext cx="1066800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умеренная концентрация</a:t>
          </a:r>
        </a:p>
      </cdr:txBody>
    </cdr:sp>
  </cdr:relSizeAnchor>
  <cdr:relSizeAnchor xmlns:cdr="http://schemas.openxmlformats.org/drawingml/2006/chartDrawing">
    <cdr:from>
      <cdr:x>0.0105</cdr:x>
      <cdr:y>0.503</cdr:y>
    </cdr:from>
    <cdr:to>
      <cdr:x>0.0955</cdr:x>
      <cdr:y>0.5645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3533775"/>
          <a:ext cx="1066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0.22925</cdr:x>
      <cdr:y>0</cdr:y>
    </cdr:from>
    <cdr:to>
      <cdr:x>0.8345</cdr:x>
      <cdr:y>0.05325</cdr:y>
    </cdr:to>
    <cdr:sp>
      <cdr:nvSpPr>
        <cdr:cNvPr id="4" name="TextBox 4"/>
        <cdr:cNvSpPr txBox="1">
          <a:spLocks noChangeArrowheads="1"/>
        </cdr:cNvSpPr>
      </cdr:nvSpPr>
      <cdr:spPr>
        <a:xfrm>
          <a:off x="2867025" y="0"/>
          <a:ext cx="7591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Уровень показателя HHI по субъектам РФ по количеству счетов депо депонентов</a:t>
          </a:r>
        </a:p>
      </cdr:txBody>
    </cdr:sp>
  </cdr:relSizeAnchor>
  <cdr:relSizeAnchor xmlns:cdr="http://schemas.openxmlformats.org/drawingml/2006/chartDrawing">
    <cdr:from>
      <cdr:x>0.88525</cdr:x>
      <cdr:y>0.011</cdr:y>
    </cdr:from>
    <cdr:to>
      <cdr:x>0.98775</cdr:x>
      <cdr:y>0.0365</cdr:y>
    </cdr:to>
    <cdr:sp>
      <cdr:nvSpPr>
        <cdr:cNvPr id="5" name="TextBox 5"/>
        <cdr:cNvSpPr txBox="1">
          <a:spLocks noChangeArrowheads="1"/>
        </cdr:cNvSpPr>
      </cdr:nvSpPr>
      <cdr:spPr>
        <a:xfrm>
          <a:off x="11096625" y="76200"/>
          <a:ext cx="1285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5.2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0.4595</cdr:y>
    </cdr:from>
    <cdr:to>
      <cdr:x>0.099</cdr:x>
      <cdr:y>0.5045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2933700"/>
          <a:ext cx="1095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0.0115</cdr:x>
      <cdr:y>0.407</cdr:y>
    </cdr:from>
    <cdr:to>
      <cdr:x>0.099</cdr:x>
      <cdr:y>0.5545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2600325"/>
          <a:ext cx="1095375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умеренная концентрация</a:t>
          </a:r>
        </a:p>
      </cdr:txBody>
    </cdr:sp>
  </cdr:relSizeAnchor>
  <cdr:relSizeAnchor xmlns:cdr="http://schemas.openxmlformats.org/drawingml/2006/chartDrawing">
    <cdr:from>
      <cdr:x>0.0115</cdr:x>
      <cdr:y>0.2195</cdr:y>
    </cdr:from>
    <cdr:to>
      <cdr:x>0.099</cdr:x>
      <cdr:y>0.4205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400175"/>
          <a:ext cx="1095375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0.13375</cdr:x>
      <cdr:y>0</cdr:y>
    </cdr:from>
    <cdr:to>
      <cdr:x>0.84375</cdr:x>
      <cdr:y>0.0585</cdr:y>
    </cdr:to>
    <cdr:sp>
      <cdr:nvSpPr>
        <cdr:cNvPr id="4" name="TextBox 4"/>
        <cdr:cNvSpPr txBox="1">
          <a:spLocks noChangeArrowheads="1"/>
        </cdr:cNvSpPr>
      </cdr:nvSpPr>
      <cdr:spPr>
        <a:xfrm>
          <a:off x="1666875" y="0"/>
          <a:ext cx="8896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Уровень показателя HHI по субъектам РФ по количеству ценных бумаг, находящихся на хранении</a:t>
          </a:r>
        </a:p>
      </cdr:txBody>
    </cdr:sp>
  </cdr:relSizeAnchor>
  <cdr:relSizeAnchor xmlns:cdr="http://schemas.openxmlformats.org/drawingml/2006/chartDrawing">
    <cdr:from>
      <cdr:x>0.883</cdr:x>
      <cdr:y>0.01225</cdr:y>
    </cdr:from>
    <cdr:to>
      <cdr:x>0.98525</cdr:x>
      <cdr:y>0.04025</cdr:y>
    </cdr:to>
    <cdr:sp>
      <cdr:nvSpPr>
        <cdr:cNvPr id="5" name="TextBox 5"/>
        <cdr:cNvSpPr txBox="1">
          <a:spLocks noChangeArrowheads="1"/>
        </cdr:cNvSpPr>
      </cdr:nvSpPr>
      <cdr:spPr>
        <a:xfrm>
          <a:off x="11058525" y="76200"/>
          <a:ext cx="1276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5.4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55</xdr:row>
      <xdr:rowOff>19050</xdr:rowOff>
    </xdr:from>
    <xdr:to>
      <xdr:col>11</xdr:col>
      <xdr:colOff>200025</xdr:colOff>
      <xdr:row>98</xdr:row>
      <xdr:rowOff>85725</xdr:rowOff>
    </xdr:to>
    <xdr:graphicFrame>
      <xdr:nvGraphicFramePr>
        <xdr:cNvPr id="1" name="Chart 1"/>
        <xdr:cNvGraphicFramePr/>
      </xdr:nvGraphicFramePr>
      <xdr:xfrm>
        <a:off x="85725" y="49672875"/>
        <a:ext cx="1254442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98</xdr:row>
      <xdr:rowOff>142875</xdr:rowOff>
    </xdr:from>
    <xdr:to>
      <xdr:col>11</xdr:col>
      <xdr:colOff>180975</xdr:colOff>
      <xdr:row>138</xdr:row>
      <xdr:rowOff>57150</xdr:rowOff>
    </xdr:to>
    <xdr:graphicFrame>
      <xdr:nvGraphicFramePr>
        <xdr:cNvPr id="2" name="Chart 2"/>
        <xdr:cNvGraphicFramePr/>
      </xdr:nvGraphicFramePr>
      <xdr:xfrm>
        <a:off x="85725" y="56759475"/>
        <a:ext cx="1252537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0.87575</cdr:x>
      <cdr:y>0.01575</cdr:y>
    </cdr:from>
    <cdr:to>
      <cdr:x>0.97275</cdr:x>
      <cdr:y>0.043</cdr:y>
    </cdr:to>
    <cdr:sp>
      <cdr:nvSpPr>
        <cdr:cNvPr id="1" name="TextBox 1"/>
        <cdr:cNvSpPr txBox="1">
          <a:spLocks noChangeArrowheads="1"/>
        </cdr:cNvSpPr>
      </cdr:nvSpPr>
      <cdr:spPr>
        <a:xfrm>
          <a:off x="12020550" y="161925"/>
          <a:ext cx="1333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Приложение 6.1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0.41675</cdr:y>
    </cdr:from>
    <cdr:to>
      <cdr:x>0.0865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2647950"/>
          <a:ext cx="72390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0.03625</cdr:x>
      <cdr:y>0.56125</cdr:y>
    </cdr:from>
    <cdr:to>
      <cdr:x>0.0865</cdr:x>
      <cdr:y>0.6815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3571875"/>
          <a:ext cx="7239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умеренная концентрация</a:t>
          </a:r>
        </a:p>
      </cdr:txBody>
    </cdr:sp>
  </cdr:relSizeAnchor>
  <cdr:relSizeAnchor xmlns:cdr="http://schemas.openxmlformats.org/drawingml/2006/chartDrawing">
    <cdr:from>
      <cdr:x>0.03625</cdr:x>
      <cdr:y>0.6285</cdr:y>
    </cdr:from>
    <cdr:to>
      <cdr:x>0.0865</cdr:x>
      <cdr:y>0.6805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4000500"/>
          <a:ext cx="723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0.9175</cdr:x>
      <cdr:y>0.006</cdr:y>
    </cdr:from>
    <cdr:to>
      <cdr:x>0.99075</cdr:x>
      <cdr:y>0.04275</cdr:y>
    </cdr:to>
    <cdr:sp>
      <cdr:nvSpPr>
        <cdr:cNvPr id="4" name="TextBox 4"/>
        <cdr:cNvSpPr txBox="1">
          <a:spLocks noChangeArrowheads="1"/>
        </cdr:cNvSpPr>
      </cdr:nvSpPr>
      <cdr:spPr>
        <a:xfrm>
          <a:off x="13296900" y="38100"/>
          <a:ext cx="1057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2.2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</cdr:x>
      <cdr:y>0.021</cdr:y>
    </cdr:from>
    <cdr:to>
      <cdr:x>0.98725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12153900" y="13335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Приложение 6.2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116</xdr:row>
      <xdr:rowOff>0</xdr:rowOff>
    </xdr:from>
    <xdr:to>
      <xdr:col>15</xdr:col>
      <xdr:colOff>200025</xdr:colOff>
      <xdr:row>179</xdr:row>
      <xdr:rowOff>85725</xdr:rowOff>
    </xdr:to>
    <xdr:graphicFrame>
      <xdr:nvGraphicFramePr>
        <xdr:cNvPr id="1" name="Chart 1"/>
        <xdr:cNvGraphicFramePr/>
      </xdr:nvGraphicFramePr>
      <xdr:xfrm>
        <a:off x="95250" y="48320325"/>
        <a:ext cx="13735050" cy="1028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181</xdr:row>
      <xdr:rowOff>9525</xdr:rowOff>
    </xdr:from>
    <xdr:to>
      <xdr:col>15</xdr:col>
      <xdr:colOff>200025</xdr:colOff>
      <xdr:row>222</xdr:row>
      <xdr:rowOff>76200</xdr:rowOff>
    </xdr:to>
    <xdr:graphicFrame>
      <xdr:nvGraphicFramePr>
        <xdr:cNvPr id="2" name="Chart 2"/>
        <xdr:cNvGraphicFramePr/>
      </xdr:nvGraphicFramePr>
      <xdr:xfrm>
        <a:off x="123825" y="58854975"/>
        <a:ext cx="13706475" cy="670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74</xdr:row>
      <xdr:rowOff>85725</xdr:rowOff>
    </xdr:from>
    <xdr:to>
      <xdr:col>11</xdr:col>
      <xdr:colOff>28575</xdr:colOff>
      <xdr:row>109</xdr:row>
      <xdr:rowOff>19050</xdr:rowOff>
    </xdr:to>
    <xdr:graphicFrame>
      <xdr:nvGraphicFramePr>
        <xdr:cNvPr id="1" name="Chart 1"/>
        <xdr:cNvGraphicFramePr/>
      </xdr:nvGraphicFramePr>
      <xdr:xfrm>
        <a:off x="428625" y="83200875"/>
        <a:ext cx="14563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110</xdr:row>
      <xdr:rowOff>66675</xdr:rowOff>
    </xdr:from>
    <xdr:to>
      <xdr:col>11</xdr:col>
      <xdr:colOff>28575</xdr:colOff>
      <xdr:row>149</xdr:row>
      <xdr:rowOff>123825</xdr:rowOff>
    </xdr:to>
    <xdr:graphicFrame>
      <xdr:nvGraphicFramePr>
        <xdr:cNvPr id="2" name="Chart 2"/>
        <xdr:cNvGraphicFramePr/>
      </xdr:nvGraphicFramePr>
      <xdr:xfrm>
        <a:off x="495300" y="89011125"/>
        <a:ext cx="14497050" cy="637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0.17575</cdr:y>
    </cdr:from>
    <cdr:to>
      <cdr:x>0.0885</cdr:x>
      <cdr:y>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028700"/>
          <a:ext cx="9715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0.0265</cdr:x>
      <cdr:y>0.301</cdr:y>
    </cdr:from>
    <cdr:to>
      <cdr:x>0.0935</cdr:x>
      <cdr:y>0.43775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0" y="1771650"/>
          <a:ext cx="9715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умеренная концентрация</a:t>
          </a:r>
        </a:p>
      </cdr:txBody>
    </cdr:sp>
  </cdr:relSizeAnchor>
  <cdr:relSizeAnchor xmlns:cdr="http://schemas.openxmlformats.org/drawingml/2006/chartDrawing">
    <cdr:from>
      <cdr:x>0.0265</cdr:x>
      <cdr:y>0.48725</cdr:y>
    </cdr:from>
    <cdr:to>
      <cdr:x>0.0935</cdr:x>
      <cdr:y>0.62625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2867025"/>
          <a:ext cx="9715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0.9005</cdr:x>
      <cdr:y>0.02125</cdr:y>
    </cdr:from>
    <cdr:to>
      <cdr:x>0.9845</cdr:x>
      <cdr:y>0.061</cdr:y>
    </cdr:to>
    <cdr:sp>
      <cdr:nvSpPr>
        <cdr:cNvPr id="4" name="TextBox 4"/>
        <cdr:cNvSpPr txBox="1">
          <a:spLocks noChangeArrowheads="1"/>
        </cdr:cNvSpPr>
      </cdr:nvSpPr>
      <cdr:spPr>
        <a:xfrm>
          <a:off x="13087350" y="123825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2.3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0.622</cdr:y>
    </cdr:from>
    <cdr:to>
      <cdr:x>0.0905</cdr:x>
      <cdr:y>0.67575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3867150"/>
          <a:ext cx="695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0.04225</cdr:x>
      <cdr:y>0.56425</cdr:y>
    </cdr:from>
    <cdr:to>
      <cdr:x>0.09075</cdr:x>
      <cdr:y>0.70375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3505200"/>
          <a:ext cx="7048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умеренная концентрация</a:t>
          </a:r>
        </a:p>
      </cdr:txBody>
    </cdr:sp>
  </cdr:relSizeAnchor>
  <cdr:relSizeAnchor xmlns:cdr="http://schemas.openxmlformats.org/drawingml/2006/chartDrawing">
    <cdr:from>
      <cdr:x>0.04225</cdr:x>
      <cdr:y>0.424</cdr:y>
    </cdr:from>
    <cdr:to>
      <cdr:x>0.09075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609600" y="2628900"/>
          <a:ext cx="7048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0.91525</cdr:x>
      <cdr:y>0.01625</cdr:y>
    </cdr:from>
    <cdr:to>
      <cdr:x>0.989</cdr:x>
      <cdr:y>0.05375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249275" y="95250"/>
          <a:ext cx="1066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2.4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73</xdr:row>
      <xdr:rowOff>104775</xdr:rowOff>
    </xdr:from>
    <xdr:to>
      <xdr:col>11</xdr:col>
      <xdr:colOff>9525</xdr:colOff>
      <xdr:row>110</xdr:row>
      <xdr:rowOff>9525</xdr:rowOff>
    </xdr:to>
    <xdr:graphicFrame>
      <xdr:nvGraphicFramePr>
        <xdr:cNvPr id="1" name="Chart 1"/>
        <xdr:cNvGraphicFramePr/>
      </xdr:nvGraphicFramePr>
      <xdr:xfrm>
        <a:off x="438150" y="82857975"/>
        <a:ext cx="145351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111</xdr:row>
      <xdr:rowOff>76200</xdr:rowOff>
    </xdr:from>
    <xdr:to>
      <xdr:col>10</xdr:col>
      <xdr:colOff>1438275</xdr:colOff>
      <xdr:row>149</xdr:row>
      <xdr:rowOff>142875</xdr:rowOff>
    </xdr:to>
    <xdr:graphicFrame>
      <xdr:nvGraphicFramePr>
        <xdr:cNvPr id="2" name="Chart 2"/>
        <xdr:cNvGraphicFramePr/>
      </xdr:nvGraphicFramePr>
      <xdr:xfrm>
        <a:off x="457200" y="88982550"/>
        <a:ext cx="14478000" cy="621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0.16525</cdr:y>
    </cdr:from>
    <cdr:to>
      <cdr:x>0.085</cdr:x>
      <cdr:y>0.28475</cdr:y>
    </cdr:to>
    <cdr:sp>
      <cdr:nvSpPr>
        <cdr:cNvPr id="1" name="TextBox 6"/>
        <cdr:cNvSpPr txBox="1">
          <a:spLocks noChangeArrowheads="1"/>
        </cdr:cNvSpPr>
      </cdr:nvSpPr>
      <cdr:spPr>
        <a:xfrm>
          <a:off x="161925" y="923925"/>
          <a:ext cx="10763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0.01075</cdr:x>
      <cdr:y>0.28425</cdr:y>
    </cdr:from>
    <cdr:to>
      <cdr:x>0.085</cdr:x>
      <cdr:y>0.40325</cdr:y>
    </cdr:to>
    <cdr:sp>
      <cdr:nvSpPr>
        <cdr:cNvPr id="2" name="TextBox 7"/>
        <cdr:cNvSpPr txBox="1">
          <a:spLocks noChangeArrowheads="1"/>
        </cdr:cNvSpPr>
      </cdr:nvSpPr>
      <cdr:spPr>
        <a:xfrm>
          <a:off x="152400" y="1590675"/>
          <a:ext cx="10763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умеренная концентрация</a:t>
          </a:r>
        </a:p>
      </cdr:txBody>
    </cdr:sp>
  </cdr:relSizeAnchor>
  <cdr:relSizeAnchor xmlns:cdr="http://schemas.openxmlformats.org/drawingml/2006/chartDrawing">
    <cdr:from>
      <cdr:x>0.01075</cdr:x>
      <cdr:y>0.47325</cdr:y>
    </cdr:from>
    <cdr:to>
      <cdr:x>0.085</cdr:x>
      <cdr:y>0.58175</cdr:y>
    </cdr:to>
    <cdr:sp>
      <cdr:nvSpPr>
        <cdr:cNvPr id="3" name="TextBox 8"/>
        <cdr:cNvSpPr txBox="1">
          <a:spLocks noChangeArrowheads="1"/>
        </cdr:cNvSpPr>
      </cdr:nvSpPr>
      <cdr:spPr>
        <a:xfrm>
          <a:off x="152400" y="2647950"/>
          <a:ext cx="10763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0.9145</cdr:x>
      <cdr:y>0.014</cdr:y>
    </cdr:from>
    <cdr:to>
      <cdr:x>0.98725</cdr:x>
      <cdr:y>0.05575</cdr:y>
    </cdr:to>
    <cdr:sp>
      <cdr:nvSpPr>
        <cdr:cNvPr id="4" name="TextBox 9"/>
        <cdr:cNvSpPr txBox="1">
          <a:spLocks noChangeArrowheads="1"/>
        </cdr:cNvSpPr>
      </cdr:nvSpPr>
      <cdr:spPr>
        <a:xfrm>
          <a:off x="13306425" y="76200"/>
          <a:ext cx="1057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2.5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0.38675</cdr:y>
    </cdr:from>
    <cdr:to>
      <cdr:x>0.08375</cdr:x>
      <cdr:y>0.514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209800"/>
          <a:ext cx="9715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высокая концентрация</a:t>
          </a:r>
        </a:p>
      </cdr:txBody>
    </cdr:sp>
  </cdr:relSizeAnchor>
  <cdr:relSizeAnchor xmlns:cdr="http://schemas.openxmlformats.org/drawingml/2006/chartDrawing">
    <cdr:from>
      <cdr:x>0.0155</cdr:x>
      <cdr:y>0.52625</cdr:y>
    </cdr:from>
    <cdr:to>
      <cdr:x>0.08325</cdr:x>
      <cdr:y>0.6445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3000375"/>
          <a:ext cx="9810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умеренная концентрация</a:t>
          </a:r>
        </a:p>
      </cdr:txBody>
    </cdr:sp>
  </cdr:relSizeAnchor>
  <cdr:relSizeAnchor xmlns:cdr="http://schemas.openxmlformats.org/drawingml/2006/chartDrawing">
    <cdr:from>
      <cdr:x>0.0165</cdr:x>
      <cdr:y>0.58675</cdr:y>
    </cdr:from>
    <cdr:to>
      <cdr:x>0.084</cdr:x>
      <cdr:y>0.63225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335280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низкая концентрация</a:t>
          </a:r>
        </a:p>
      </cdr:txBody>
    </cdr:sp>
  </cdr:relSizeAnchor>
  <cdr:relSizeAnchor xmlns:cdr="http://schemas.openxmlformats.org/drawingml/2006/chartDrawing">
    <cdr:from>
      <cdr:x>0.91775</cdr:x>
      <cdr:y>0.011</cdr:y>
    </cdr:from>
    <cdr:to>
      <cdr:x>0.99175</cdr:x>
      <cdr:y>0.052</cdr:y>
    </cdr:to>
    <cdr:sp>
      <cdr:nvSpPr>
        <cdr:cNvPr id="4" name="TextBox 4"/>
        <cdr:cNvSpPr txBox="1">
          <a:spLocks noChangeArrowheads="1"/>
        </cdr:cNvSpPr>
      </cdr:nvSpPr>
      <cdr:spPr>
        <a:xfrm>
          <a:off x="13258800" y="5715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Приложение 2.6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73</xdr:row>
      <xdr:rowOff>66675</xdr:rowOff>
    </xdr:from>
    <xdr:to>
      <xdr:col>11</xdr:col>
      <xdr:colOff>47625</xdr:colOff>
      <xdr:row>108</xdr:row>
      <xdr:rowOff>9525</xdr:rowOff>
    </xdr:to>
    <xdr:graphicFrame>
      <xdr:nvGraphicFramePr>
        <xdr:cNvPr id="1" name="Chart 1"/>
        <xdr:cNvGraphicFramePr/>
      </xdr:nvGraphicFramePr>
      <xdr:xfrm>
        <a:off x="457200" y="77266800"/>
        <a:ext cx="145542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109</xdr:row>
      <xdr:rowOff>28575</xdr:rowOff>
    </xdr:from>
    <xdr:to>
      <xdr:col>10</xdr:col>
      <xdr:colOff>1390650</xdr:colOff>
      <xdr:row>144</xdr:row>
      <xdr:rowOff>76200</xdr:rowOff>
    </xdr:to>
    <xdr:graphicFrame>
      <xdr:nvGraphicFramePr>
        <xdr:cNvPr id="2" name="Chart 2"/>
        <xdr:cNvGraphicFramePr/>
      </xdr:nvGraphicFramePr>
      <xdr:xfrm>
        <a:off x="438150" y="83058000"/>
        <a:ext cx="144494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168"/>
  <sheetViews>
    <sheetView zoomScale="85" zoomScaleNormal="85" workbookViewId="0" topLeftCell="A163">
      <selection activeCell="F161" sqref="F161:F162"/>
    </sheetView>
  </sheetViews>
  <sheetFormatPr defaultColWidth="9.00390625" defaultRowHeight="12.75"/>
  <cols>
    <col min="1" max="1" width="4.375" style="54" customWidth="1"/>
    <col min="2" max="2" width="17.25390625" style="54" customWidth="1"/>
    <col min="3" max="3" width="16.125" style="54" customWidth="1"/>
    <col min="4" max="4" width="15.00390625" style="54" customWidth="1"/>
    <col min="5" max="5" width="22.00390625" style="54" customWidth="1"/>
    <col min="6" max="6" width="16.875" style="136" customWidth="1"/>
    <col min="7" max="7" width="21.75390625" style="54" customWidth="1"/>
    <col min="8" max="8" width="26.00390625" style="136" customWidth="1"/>
    <col min="9" max="9" width="19.375" style="54" customWidth="1"/>
    <col min="10" max="10" width="18.375" style="54" customWidth="1"/>
    <col min="11" max="11" width="19.25390625" style="54" customWidth="1"/>
    <col min="12" max="16384" width="9.125" style="54" customWidth="1"/>
  </cols>
  <sheetData>
    <row r="1" ht="15.75">
      <c r="K1" s="54" t="s">
        <v>462</v>
      </c>
    </row>
    <row r="2" spans="3:4" ht="16.5" thickBot="1">
      <c r="C2" s="323"/>
      <c r="D2" s="323"/>
    </row>
    <row r="3" spans="1:11" ht="75.75" customHeight="1" thickBot="1">
      <c r="A3" s="76"/>
      <c r="B3" s="338" t="s">
        <v>997</v>
      </c>
      <c r="C3" s="383" t="s">
        <v>998</v>
      </c>
      <c r="D3" s="384"/>
      <c r="E3" s="353" t="s">
        <v>999</v>
      </c>
      <c r="F3" s="355"/>
      <c r="G3" s="353" t="s">
        <v>1000</v>
      </c>
      <c r="H3" s="354"/>
      <c r="I3" s="346" t="s">
        <v>1035</v>
      </c>
      <c r="J3" s="347"/>
      <c r="K3" s="348"/>
    </row>
    <row r="4" spans="1:11" ht="225" customHeight="1" thickBot="1">
      <c r="A4" s="81"/>
      <c r="B4" s="339"/>
      <c r="C4" s="76" t="s">
        <v>461</v>
      </c>
      <c r="D4" s="309" t="s">
        <v>1005</v>
      </c>
      <c r="E4" s="76" t="s">
        <v>461</v>
      </c>
      <c r="F4" s="309" t="s">
        <v>1005</v>
      </c>
      <c r="G4" s="76" t="s">
        <v>461</v>
      </c>
      <c r="H4" s="309" t="s">
        <v>1005</v>
      </c>
      <c r="I4" s="274" t="s">
        <v>1001</v>
      </c>
      <c r="J4" s="118" t="s">
        <v>999</v>
      </c>
      <c r="K4" s="275" t="s">
        <v>1000</v>
      </c>
    </row>
    <row r="5" spans="1:11" ht="17.25" customHeight="1" thickBot="1">
      <c r="A5" s="346" t="s">
        <v>175</v>
      </c>
      <c r="B5" s="347"/>
      <c r="C5" s="347"/>
      <c r="D5" s="347"/>
      <c r="E5" s="347"/>
      <c r="F5" s="347"/>
      <c r="G5" s="347"/>
      <c r="H5" s="347"/>
      <c r="I5" s="347"/>
      <c r="J5" s="347"/>
      <c r="K5" s="348"/>
    </row>
    <row r="6" spans="1:11" ht="92.25" customHeight="1">
      <c r="A6" s="385">
        <v>1</v>
      </c>
      <c r="B6" s="385" t="s">
        <v>176</v>
      </c>
      <c r="C6" s="379">
        <v>100</v>
      </c>
      <c r="D6" s="377">
        <v>5918</v>
      </c>
      <c r="E6" s="380">
        <v>100</v>
      </c>
      <c r="F6" s="356">
        <v>5224</v>
      </c>
      <c r="G6" s="381">
        <v>100</v>
      </c>
      <c r="H6" s="356">
        <v>5820</v>
      </c>
      <c r="I6" s="151" t="s">
        <v>178</v>
      </c>
      <c r="J6" s="273" t="s">
        <v>179</v>
      </c>
      <c r="K6" s="308" t="s">
        <v>180</v>
      </c>
    </row>
    <row r="7" spans="1:11" ht="105" customHeight="1" thickBot="1">
      <c r="A7" s="363"/>
      <c r="B7" s="363"/>
      <c r="C7" s="367"/>
      <c r="D7" s="358"/>
      <c r="E7" s="372"/>
      <c r="F7" s="350"/>
      <c r="G7" s="382"/>
      <c r="H7" s="350"/>
      <c r="I7" s="151" t="s">
        <v>181</v>
      </c>
      <c r="J7" s="273" t="s">
        <v>182</v>
      </c>
      <c r="K7" s="308" t="s">
        <v>183</v>
      </c>
    </row>
    <row r="8" spans="1:11" ht="55.5" customHeight="1">
      <c r="A8" s="385">
        <v>2</v>
      </c>
      <c r="B8" s="385" t="s">
        <v>177</v>
      </c>
      <c r="C8" s="379">
        <v>100</v>
      </c>
      <c r="D8" s="377">
        <v>6031</v>
      </c>
      <c r="E8" s="380">
        <v>100</v>
      </c>
      <c r="F8" s="356">
        <v>3991</v>
      </c>
      <c r="G8" s="381">
        <v>100</v>
      </c>
      <c r="H8" s="356">
        <v>7870</v>
      </c>
      <c r="I8" s="48" t="s">
        <v>184</v>
      </c>
      <c r="J8" s="9" t="s">
        <v>185</v>
      </c>
      <c r="K8" s="49" t="s">
        <v>186</v>
      </c>
    </row>
    <row r="9" spans="1:11" ht="54.75" customHeight="1">
      <c r="A9" s="362"/>
      <c r="B9" s="362"/>
      <c r="C9" s="366"/>
      <c r="D9" s="357"/>
      <c r="E9" s="389"/>
      <c r="F9" s="349"/>
      <c r="G9" s="390"/>
      <c r="H9" s="349"/>
      <c r="I9" s="48"/>
      <c r="J9" s="9" t="s">
        <v>187</v>
      </c>
      <c r="K9" s="49"/>
    </row>
    <row r="10" spans="1:11" ht="60.75" customHeight="1">
      <c r="A10" s="364">
        <v>3</v>
      </c>
      <c r="B10" s="364" t="s">
        <v>413</v>
      </c>
      <c r="C10" s="365">
        <v>98.65</v>
      </c>
      <c r="D10" s="378">
        <v>5679.33</v>
      </c>
      <c r="E10" s="371">
        <v>97.2</v>
      </c>
      <c r="F10" s="351" t="s">
        <v>416</v>
      </c>
      <c r="G10" s="391">
        <v>93.51</v>
      </c>
      <c r="H10" s="351">
        <v>4734</v>
      </c>
      <c r="I10" s="48" t="s">
        <v>188</v>
      </c>
      <c r="J10" s="9" t="s">
        <v>189</v>
      </c>
      <c r="K10" s="49" t="s">
        <v>190</v>
      </c>
    </row>
    <row r="11" spans="1:11" ht="57.75" customHeight="1">
      <c r="A11" s="363"/>
      <c r="B11" s="363"/>
      <c r="C11" s="367"/>
      <c r="D11" s="358"/>
      <c r="E11" s="372"/>
      <c r="F11" s="350"/>
      <c r="G11" s="382"/>
      <c r="H11" s="350"/>
      <c r="I11" s="48"/>
      <c r="J11" s="213" t="s">
        <v>191</v>
      </c>
      <c r="K11" s="300"/>
    </row>
    <row r="12" spans="1:11" ht="84" customHeight="1">
      <c r="A12" s="80">
        <v>4</v>
      </c>
      <c r="B12" s="153" t="s">
        <v>426</v>
      </c>
      <c r="C12" s="80">
        <v>100</v>
      </c>
      <c r="D12" s="326">
        <v>6411.13</v>
      </c>
      <c r="E12" s="48">
        <v>100</v>
      </c>
      <c r="F12" s="129">
        <v>6419.26</v>
      </c>
      <c r="G12" s="55">
        <v>100</v>
      </c>
      <c r="H12" s="129">
        <v>9584</v>
      </c>
      <c r="I12" s="48" t="s">
        <v>192</v>
      </c>
      <c r="J12" s="213" t="s">
        <v>193</v>
      </c>
      <c r="K12" s="300" t="s">
        <v>194</v>
      </c>
    </row>
    <row r="13" spans="1:11" ht="84" customHeight="1">
      <c r="A13" s="84">
        <v>5</v>
      </c>
      <c r="B13" s="154" t="s">
        <v>427</v>
      </c>
      <c r="C13" s="84">
        <v>100</v>
      </c>
      <c r="D13" s="327">
        <v>6759.56</v>
      </c>
      <c r="E13" s="62">
        <v>100</v>
      </c>
      <c r="F13" s="130">
        <v>10000</v>
      </c>
      <c r="G13" s="148">
        <v>100</v>
      </c>
      <c r="H13" s="130">
        <v>5628.67</v>
      </c>
      <c r="I13" s="48" t="s">
        <v>195</v>
      </c>
      <c r="J13" s="9" t="s">
        <v>196</v>
      </c>
      <c r="K13" s="49" t="s">
        <v>197</v>
      </c>
    </row>
    <row r="14" spans="1:11" ht="31.5">
      <c r="A14" s="364">
        <v>6</v>
      </c>
      <c r="B14" s="364" t="s">
        <v>431</v>
      </c>
      <c r="C14" s="365">
        <v>73.187</v>
      </c>
      <c r="D14" s="378">
        <v>2238.7</v>
      </c>
      <c r="E14" s="371">
        <v>79.23</v>
      </c>
      <c r="F14" s="351">
        <v>2570</v>
      </c>
      <c r="G14" s="391">
        <v>0.7222</v>
      </c>
      <c r="H14" s="351">
        <v>2161.66</v>
      </c>
      <c r="I14" s="46" t="s">
        <v>198</v>
      </c>
      <c r="J14" s="9" t="s">
        <v>199</v>
      </c>
      <c r="K14" s="49" t="s">
        <v>200</v>
      </c>
    </row>
    <row r="15" spans="1:11" ht="47.25">
      <c r="A15" s="363"/>
      <c r="B15" s="363"/>
      <c r="C15" s="367"/>
      <c r="D15" s="358"/>
      <c r="E15" s="372"/>
      <c r="F15" s="350"/>
      <c r="G15" s="382"/>
      <c r="H15" s="350"/>
      <c r="I15" s="120" t="s">
        <v>201</v>
      </c>
      <c r="J15" s="11" t="s">
        <v>202</v>
      </c>
      <c r="K15" s="49" t="s">
        <v>203</v>
      </c>
    </row>
    <row r="16" spans="1:11" ht="63">
      <c r="A16" s="362">
        <v>7</v>
      </c>
      <c r="B16" s="362" t="s">
        <v>435</v>
      </c>
      <c r="C16" s="366">
        <v>100</v>
      </c>
      <c r="D16" s="357">
        <v>4958.7</v>
      </c>
      <c r="E16" s="389">
        <v>100</v>
      </c>
      <c r="F16" s="349">
        <v>6339.845</v>
      </c>
      <c r="G16" s="390">
        <v>100</v>
      </c>
      <c r="H16" s="349">
        <v>7388.864</v>
      </c>
      <c r="I16" s="48" t="s">
        <v>204</v>
      </c>
      <c r="J16" s="9" t="s">
        <v>205</v>
      </c>
      <c r="K16" s="49" t="s">
        <v>206</v>
      </c>
    </row>
    <row r="17" spans="1:11" ht="63">
      <c r="A17" s="362"/>
      <c r="B17" s="362"/>
      <c r="C17" s="366"/>
      <c r="D17" s="357"/>
      <c r="E17" s="389"/>
      <c r="F17" s="349"/>
      <c r="G17" s="390"/>
      <c r="H17" s="349"/>
      <c r="I17" s="208" t="s">
        <v>207</v>
      </c>
      <c r="J17" s="9" t="s">
        <v>208</v>
      </c>
      <c r="K17" s="49" t="s">
        <v>209</v>
      </c>
    </row>
    <row r="18" spans="1:11" ht="78.75">
      <c r="A18" s="364">
        <v>8</v>
      </c>
      <c r="B18" s="364" t="s">
        <v>438</v>
      </c>
      <c r="C18" s="365">
        <v>100</v>
      </c>
      <c r="D18" s="378">
        <v>3606.6</v>
      </c>
      <c r="E18" s="371">
        <v>100</v>
      </c>
      <c r="F18" s="351">
        <v>6460.6</v>
      </c>
      <c r="G18" s="391">
        <v>100</v>
      </c>
      <c r="H18" s="351">
        <v>5188.61</v>
      </c>
      <c r="I18" s="48" t="s">
        <v>210</v>
      </c>
      <c r="J18" s="9" t="s">
        <v>211</v>
      </c>
      <c r="K18" s="49" t="s">
        <v>212</v>
      </c>
    </row>
    <row r="19" spans="1:11" ht="78.75">
      <c r="A19" s="363"/>
      <c r="B19" s="363"/>
      <c r="C19" s="367"/>
      <c r="D19" s="358"/>
      <c r="E19" s="372"/>
      <c r="F19" s="350"/>
      <c r="G19" s="382"/>
      <c r="H19" s="350"/>
      <c r="I19" s="48" t="s">
        <v>213</v>
      </c>
      <c r="J19" s="9"/>
      <c r="K19" s="49" t="s">
        <v>214</v>
      </c>
    </row>
    <row r="20" spans="1:11" ht="103.5" customHeight="1">
      <c r="A20" s="362">
        <v>9</v>
      </c>
      <c r="B20" s="362" t="s">
        <v>439</v>
      </c>
      <c r="C20" s="366">
        <v>89.66</v>
      </c>
      <c r="D20" s="357">
        <v>3933</v>
      </c>
      <c r="E20" s="389">
        <v>91.13</v>
      </c>
      <c r="F20" s="349">
        <v>4280.36</v>
      </c>
      <c r="G20" s="390">
        <v>83.75</v>
      </c>
      <c r="H20" s="349">
        <v>3659.71</v>
      </c>
      <c r="I20" s="48" t="s">
        <v>215</v>
      </c>
      <c r="J20" s="9" t="s">
        <v>216</v>
      </c>
      <c r="K20" s="49" t="s">
        <v>217</v>
      </c>
    </row>
    <row r="21" spans="1:11" ht="64.5" customHeight="1">
      <c r="A21" s="363"/>
      <c r="B21" s="363"/>
      <c r="C21" s="367"/>
      <c r="D21" s="358"/>
      <c r="E21" s="372"/>
      <c r="F21" s="350"/>
      <c r="G21" s="382"/>
      <c r="H21" s="350"/>
      <c r="I21" s="48"/>
      <c r="J21" s="9" t="s">
        <v>218</v>
      </c>
      <c r="K21" s="49"/>
    </row>
    <row r="22" spans="1:11" ht="102" customHeight="1">
      <c r="A22" s="364">
        <v>10</v>
      </c>
      <c r="B22" s="364" t="s">
        <v>809</v>
      </c>
      <c r="C22" s="365">
        <v>67.87</v>
      </c>
      <c r="D22" s="359">
        <v>1960.2758</v>
      </c>
      <c r="E22" s="371">
        <v>81.22</v>
      </c>
      <c r="F22" s="351">
        <v>2974.1909</v>
      </c>
      <c r="G22" s="391">
        <v>93.102</v>
      </c>
      <c r="H22" s="351">
        <v>5964.45813</v>
      </c>
      <c r="I22" s="48" t="s">
        <v>219</v>
      </c>
      <c r="J22" s="11" t="s">
        <v>219</v>
      </c>
      <c r="K22" s="49" t="s">
        <v>220</v>
      </c>
    </row>
    <row r="23" spans="1:11" ht="95.25" customHeight="1">
      <c r="A23" s="362"/>
      <c r="B23" s="362"/>
      <c r="C23" s="366"/>
      <c r="D23" s="360"/>
      <c r="E23" s="389"/>
      <c r="F23" s="349"/>
      <c r="G23" s="390"/>
      <c r="H23" s="349"/>
      <c r="I23" s="48" t="s">
        <v>811</v>
      </c>
      <c r="J23" s="9" t="s">
        <v>221</v>
      </c>
      <c r="K23" s="49" t="s">
        <v>487</v>
      </c>
    </row>
    <row r="24" spans="1:11" ht="97.5" customHeight="1" thickBot="1">
      <c r="A24" s="392"/>
      <c r="B24" s="392"/>
      <c r="C24" s="393"/>
      <c r="D24" s="395"/>
      <c r="E24" s="394"/>
      <c r="F24" s="352"/>
      <c r="G24" s="396"/>
      <c r="H24" s="352"/>
      <c r="I24" s="52" t="s">
        <v>987</v>
      </c>
      <c r="J24" s="198" t="s">
        <v>988</v>
      </c>
      <c r="K24" s="290" t="s">
        <v>989</v>
      </c>
    </row>
    <row r="25" spans="1:11" ht="16.5" thickBot="1">
      <c r="A25" s="346" t="s">
        <v>443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8"/>
    </row>
    <row r="26" spans="1:11" ht="49.5" customHeight="1">
      <c r="A26" s="362">
        <v>1</v>
      </c>
      <c r="B26" s="362" t="s">
        <v>445</v>
      </c>
      <c r="C26" s="366">
        <v>100</v>
      </c>
      <c r="D26" s="357">
        <v>5000</v>
      </c>
      <c r="E26" s="389" t="s">
        <v>446</v>
      </c>
      <c r="F26" s="349" t="s">
        <v>446</v>
      </c>
      <c r="G26" s="390" t="s">
        <v>446</v>
      </c>
      <c r="H26" s="356" t="s">
        <v>446</v>
      </c>
      <c r="I26" s="43" t="s">
        <v>222</v>
      </c>
      <c r="J26" s="285" t="s">
        <v>446</v>
      </c>
      <c r="K26" s="286" t="s">
        <v>446</v>
      </c>
    </row>
    <row r="27" spans="1:11" ht="50.25" customHeight="1">
      <c r="A27" s="363"/>
      <c r="B27" s="363"/>
      <c r="C27" s="367"/>
      <c r="D27" s="358"/>
      <c r="E27" s="372"/>
      <c r="F27" s="350"/>
      <c r="G27" s="382"/>
      <c r="H27" s="350"/>
      <c r="I27" s="291" t="s">
        <v>223</v>
      </c>
      <c r="J27" s="58"/>
      <c r="K27" s="67"/>
    </row>
    <row r="28" spans="1:11" ht="62.25" customHeight="1">
      <c r="A28" s="364">
        <v>2</v>
      </c>
      <c r="B28" s="364" t="s">
        <v>447</v>
      </c>
      <c r="C28" s="365">
        <v>90.8</v>
      </c>
      <c r="D28" s="359">
        <v>3083</v>
      </c>
      <c r="E28" s="371">
        <v>88</v>
      </c>
      <c r="F28" s="351">
        <v>2994.51</v>
      </c>
      <c r="G28" s="391">
        <v>91.68</v>
      </c>
      <c r="H28" s="351">
        <v>2926.2</v>
      </c>
      <c r="I28" s="22" t="s">
        <v>224</v>
      </c>
      <c r="J28" s="11" t="s">
        <v>985</v>
      </c>
      <c r="K28" s="69" t="s">
        <v>986</v>
      </c>
    </row>
    <row r="29" spans="1:11" ht="54" customHeight="1">
      <c r="A29" s="362"/>
      <c r="B29" s="362"/>
      <c r="C29" s="366"/>
      <c r="D29" s="360"/>
      <c r="E29" s="389"/>
      <c r="F29" s="349"/>
      <c r="G29" s="390"/>
      <c r="H29" s="349"/>
      <c r="I29" s="48" t="s">
        <v>981</v>
      </c>
      <c r="J29" s="9" t="s">
        <v>982</v>
      </c>
      <c r="K29" s="49" t="s">
        <v>983</v>
      </c>
    </row>
    <row r="30" spans="1:11" ht="36.75" customHeight="1">
      <c r="A30" s="363"/>
      <c r="B30" s="363"/>
      <c r="C30" s="367"/>
      <c r="D30" s="361"/>
      <c r="E30" s="372"/>
      <c r="F30" s="350"/>
      <c r="G30" s="382"/>
      <c r="H30" s="350"/>
      <c r="I30" s="291"/>
      <c r="J30" s="10"/>
      <c r="K30" s="78" t="s">
        <v>984</v>
      </c>
    </row>
    <row r="31" spans="1:11" ht="58.5" customHeight="1">
      <c r="A31" s="362">
        <v>3</v>
      </c>
      <c r="B31" s="362" t="s">
        <v>450</v>
      </c>
      <c r="C31" s="366">
        <v>100</v>
      </c>
      <c r="D31" s="357">
        <v>3779</v>
      </c>
      <c r="E31" s="389">
        <v>100</v>
      </c>
      <c r="F31" s="349">
        <v>4511.72</v>
      </c>
      <c r="G31" s="390">
        <v>100</v>
      </c>
      <c r="H31" s="349">
        <v>4517.1</v>
      </c>
      <c r="I31" s="48" t="s">
        <v>978</v>
      </c>
      <c r="J31" s="9" t="s">
        <v>979</v>
      </c>
      <c r="K31" s="49" t="s">
        <v>980</v>
      </c>
    </row>
    <row r="32" spans="1:11" ht="68.25" customHeight="1">
      <c r="A32" s="363"/>
      <c r="B32" s="363"/>
      <c r="C32" s="367"/>
      <c r="D32" s="358"/>
      <c r="E32" s="372"/>
      <c r="F32" s="350"/>
      <c r="G32" s="382"/>
      <c r="H32" s="350"/>
      <c r="I32" s="291" t="s">
        <v>975</v>
      </c>
      <c r="J32" s="10" t="s">
        <v>976</v>
      </c>
      <c r="K32" s="78" t="s">
        <v>977</v>
      </c>
    </row>
    <row r="33" spans="1:11" ht="63">
      <c r="A33" s="80">
        <v>4</v>
      </c>
      <c r="B33" s="153" t="s">
        <v>453</v>
      </c>
      <c r="C33" s="397" t="s">
        <v>488</v>
      </c>
      <c r="D33" s="398"/>
      <c r="E33" s="398"/>
      <c r="F33" s="398"/>
      <c r="G33" s="398"/>
      <c r="H33" s="398"/>
      <c r="I33" s="398"/>
      <c r="J33" s="398"/>
      <c r="K33" s="399"/>
    </row>
    <row r="34" spans="1:11" ht="67.5" customHeight="1">
      <c r="A34" s="362">
        <v>5</v>
      </c>
      <c r="B34" s="362" t="s">
        <v>456</v>
      </c>
      <c r="C34" s="366">
        <v>93.1</v>
      </c>
      <c r="D34" s="357">
        <v>4484.19</v>
      </c>
      <c r="E34" s="389">
        <v>96.57201656999231</v>
      </c>
      <c r="F34" s="349">
        <v>7894.709795813431</v>
      </c>
      <c r="G34" s="390">
        <v>99</v>
      </c>
      <c r="H34" s="351">
        <v>5169.980704508872</v>
      </c>
      <c r="I34" s="48" t="s">
        <v>225</v>
      </c>
      <c r="J34" s="55" t="s">
        <v>226</v>
      </c>
      <c r="K34" s="129" t="s">
        <v>227</v>
      </c>
    </row>
    <row r="35" spans="1:11" ht="87" customHeight="1" thickBot="1">
      <c r="A35" s="363"/>
      <c r="B35" s="363"/>
      <c r="C35" s="367"/>
      <c r="D35" s="358"/>
      <c r="E35" s="372"/>
      <c r="F35" s="350"/>
      <c r="G35" s="382"/>
      <c r="H35" s="352"/>
      <c r="I35" s="66" t="s">
        <v>973</v>
      </c>
      <c r="J35" s="59"/>
      <c r="K35" s="131" t="s">
        <v>974</v>
      </c>
    </row>
    <row r="36" spans="1:11" ht="15.75" customHeight="1" thickBot="1">
      <c r="A36" s="346" t="s">
        <v>471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8"/>
    </row>
    <row r="37" spans="1:11" ht="63">
      <c r="A37" s="364">
        <v>1</v>
      </c>
      <c r="B37" s="364" t="s">
        <v>482</v>
      </c>
      <c r="C37" s="365">
        <v>100</v>
      </c>
      <c r="D37" s="359">
        <v>4241</v>
      </c>
      <c r="E37" s="371">
        <v>100</v>
      </c>
      <c r="F37" s="351">
        <v>4335</v>
      </c>
      <c r="G37" s="391">
        <v>100</v>
      </c>
      <c r="H37" s="351">
        <v>4485</v>
      </c>
      <c r="I37" s="301" t="s">
        <v>969</v>
      </c>
      <c r="J37" s="224" t="s">
        <v>967</v>
      </c>
      <c r="K37" s="302" t="s">
        <v>968</v>
      </c>
    </row>
    <row r="38" spans="1:11" ht="63">
      <c r="A38" s="362"/>
      <c r="B38" s="362"/>
      <c r="C38" s="366"/>
      <c r="D38" s="360"/>
      <c r="E38" s="389"/>
      <c r="F38" s="349"/>
      <c r="G38" s="390"/>
      <c r="H38" s="349"/>
      <c r="I38" s="46" t="s">
        <v>970</v>
      </c>
      <c r="J38" s="222" t="s">
        <v>971</v>
      </c>
      <c r="K38" s="303" t="s">
        <v>972</v>
      </c>
    </row>
    <row r="39" spans="1:11" ht="31.5">
      <c r="A39" s="363"/>
      <c r="B39" s="363"/>
      <c r="C39" s="367"/>
      <c r="D39" s="361"/>
      <c r="E39" s="372"/>
      <c r="F39" s="350"/>
      <c r="G39" s="382"/>
      <c r="H39" s="350"/>
      <c r="I39" s="304" t="s">
        <v>964</v>
      </c>
      <c r="J39" s="223" t="s">
        <v>965</v>
      </c>
      <c r="K39" s="305" t="s">
        <v>966</v>
      </c>
    </row>
    <row r="40" spans="1:11" ht="78.75">
      <c r="A40" s="364">
        <v>2</v>
      </c>
      <c r="B40" s="364" t="s">
        <v>484</v>
      </c>
      <c r="C40" s="365">
        <v>98.79</v>
      </c>
      <c r="D40" s="359">
        <v>5075</v>
      </c>
      <c r="E40" s="371">
        <v>99.05</v>
      </c>
      <c r="F40" s="351">
        <v>6733</v>
      </c>
      <c r="G40" s="391">
        <v>99.74</v>
      </c>
      <c r="H40" s="351">
        <v>4823</v>
      </c>
      <c r="I40" s="301" t="s">
        <v>228</v>
      </c>
      <c r="J40" s="224" t="s">
        <v>229</v>
      </c>
      <c r="K40" s="302" t="s">
        <v>230</v>
      </c>
    </row>
    <row r="41" spans="1:11" ht="78.75">
      <c r="A41" s="362"/>
      <c r="B41" s="362"/>
      <c r="C41" s="366"/>
      <c r="D41" s="360"/>
      <c r="E41" s="389"/>
      <c r="F41" s="349"/>
      <c r="G41" s="390"/>
      <c r="H41" s="349"/>
      <c r="I41" s="46" t="s">
        <v>961</v>
      </c>
      <c r="J41" s="222" t="s">
        <v>962</v>
      </c>
      <c r="K41" s="303" t="s">
        <v>963</v>
      </c>
    </row>
    <row r="42" spans="1:11" ht="78.75">
      <c r="A42" s="363"/>
      <c r="B42" s="363"/>
      <c r="C42" s="367"/>
      <c r="D42" s="361"/>
      <c r="E42" s="372"/>
      <c r="F42" s="350"/>
      <c r="G42" s="382"/>
      <c r="H42" s="350"/>
      <c r="I42" s="304" t="s">
        <v>958</v>
      </c>
      <c r="J42" s="223" t="s">
        <v>959</v>
      </c>
      <c r="K42" s="305" t="s">
        <v>960</v>
      </c>
    </row>
    <row r="43" spans="1:11" ht="47.25">
      <c r="A43" s="362">
        <v>3</v>
      </c>
      <c r="B43" s="362" t="s">
        <v>485</v>
      </c>
      <c r="C43" s="366">
        <v>100</v>
      </c>
      <c r="D43" s="357">
        <v>8681</v>
      </c>
      <c r="E43" s="389">
        <v>100</v>
      </c>
      <c r="F43" s="349">
        <v>9177</v>
      </c>
      <c r="G43" s="390">
        <v>100</v>
      </c>
      <c r="H43" s="349">
        <v>9763</v>
      </c>
      <c r="I43" s="46" t="s">
        <v>231</v>
      </c>
      <c r="J43" s="222" t="s">
        <v>232</v>
      </c>
      <c r="K43" s="303" t="s">
        <v>233</v>
      </c>
    </row>
    <row r="44" spans="1:11" ht="63">
      <c r="A44" s="363"/>
      <c r="B44" s="363"/>
      <c r="C44" s="367"/>
      <c r="D44" s="358"/>
      <c r="E44" s="372"/>
      <c r="F44" s="350"/>
      <c r="G44" s="382"/>
      <c r="H44" s="350"/>
      <c r="I44" s="304" t="s">
        <v>955</v>
      </c>
      <c r="J44" s="223" t="s">
        <v>956</v>
      </c>
      <c r="K44" s="305" t="s">
        <v>957</v>
      </c>
    </row>
    <row r="45" spans="1:11" ht="51" customHeight="1">
      <c r="A45" s="362">
        <v>4</v>
      </c>
      <c r="B45" s="362" t="s">
        <v>486</v>
      </c>
      <c r="C45" s="366">
        <v>100</v>
      </c>
      <c r="D45" s="357">
        <v>5974.352731109489</v>
      </c>
      <c r="E45" s="389">
        <v>100</v>
      </c>
      <c r="F45" s="349">
        <v>6872.674046943206</v>
      </c>
      <c r="G45" s="390">
        <v>100</v>
      </c>
      <c r="H45" s="349">
        <v>5035.268713108926</v>
      </c>
      <c r="I45" s="164" t="s">
        <v>234</v>
      </c>
      <c r="J45" s="119" t="s">
        <v>235</v>
      </c>
      <c r="K45" s="165" t="s">
        <v>236</v>
      </c>
    </row>
    <row r="46" spans="1:11" ht="63">
      <c r="A46" s="363"/>
      <c r="B46" s="363"/>
      <c r="C46" s="367"/>
      <c r="D46" s="358"/>
      <c r="E46" s="372"/>
      <c r="F46" s="350"/>
      <c r="G46" s="382"/>
      <c r="H46" s="350"/>
      <c r="I46" s="46" t="s">
        <v>237</v>
      </c>
      <c r="J46" s="40" t="s">
        <v>238</v>
      </c>
      <c r="K46" s="47" t="s">
        <v>239</v>
      </c>
    </row>
    <row r="47" spans="1:11" ht="66.75" customHeight="1">
      <c r="A47" s="364">
        <v>5</v>
      </c>
      <c r="B47" s="364" t="s">
        <v>491</v>
      </c>
      <c r="C47" s="365">
        <v>89.62</v>
      </c>
      <c r="D47" s="359">
        <v>3237</v>
      </c>
      <c r="E47" s="371">
        <v>94.48</v>
      </c>
      <c r="F47" s="351">
        <v>4173</v>
      </c>
      <c r="G47" s="391">
        <v>96</v>
      </c>
      <c r="H47" s="351">
        <v>3896</v>
      </c>
      <c r="I47" s="306" t="s">
        <v>706</v>
      </c>
      <c r="J47" s="164" t="s">
        <v>707</v>
      </c>
      <c r="K47" s="307" t="s">
        <v>708</v>
      </c>
    </row>
    <row r="48" spans="1:11" ht="36" customHeight="1">
      <c r="A48" s="362"/>
      <c r="B48" s="362"/>
      <c r="C48" s="366"/>
      <c r="D48" s="360"/>
      <c r="E48" s="389"/>
      <c r="F48" s="349"/>
      <c r="G48" s="390"/>
      <c r="H48" s="349"/>
      <c r="I48" s="46" t="s">
        <v>952</v>
      </c>
      <c r="J48" s="222" t="s">
        <v>953</v>
      </c>
      <c r="K48" s="303" t="s">
        <v>954</v>
      </c>
    </row>
    <row r="49" spans="1:11" ht="51" customHeight="1">
      <c r="A49" s="363"/>
      <c r="B49" s="363"/>
      <c r="C49" s="367"/>
      <c r="D49" s="361"/>
      <c r="E49" s="372"/>
      <c r="F49" s="350"/>
      <c r="G49" s="382"/>
      <c r="H49" s="350"/>
      <c r="I49" s="304" t="s">
        <v>949</v>
      </c>
      <c r="J49" s="223" t="s">
        <v>950</v>
      </c>
      <c r="K49" s="305" t="s">
        <v>951</v>
      </c>
    </row>
    <row r="50" spans="1:11" ht="31.5">
      <c r="A50" s="154">
        <v>6</v>
      </c>
      <c r="B50" s="90" t="s">
        <v>1002</v>
      </c>
      <c r="C50" s="325">
        <v>100</v>
      </c>
      <c r="D50" s="328">
        <v>10000</v>
      </c>
      <c r="E50" s="95">
        <v>100</v>
      </c>
      <c r="F50" s="333">
        <v>10000</v>
      </c>
      <c r="G50" s="90">
        <v>100</v>
      </c>
      <c r="H50" s="324">
        <v>10000</v>
      </c>
      <c r="I50" s="304" t="s">
        <v>240</v>
      </c>
      <c r="J50" s="223" t="s">
        <v>240</v>
      </c>
      <c r="K50" s="305" t="s">
        <v>240</v>
      </c>
    </row>
    <row r="51" spans="1:11" ht="78.75">
      <c r="A51" s="364">
        <v>7</v>
      </c>
      <c r="B51" s="364" t="s">
        <v>493</v>
      </c>
      <c r="C51" s="365">
        <v>100</v>
      </c>
      <c r="D51" s="359">
        <v>3430</v>
      </c>
      <c r="E51" s="371">
        <v>100</v>
      </c>
      <c r="F51" s="351">
        <v>4035</v>
      </c>
      <c r="G51" s="391">
        <v>100</v>
      </c>
      <c r="H51" s="351">
        <v>3830</v>
      </c>
      <c r="I51" s="301" t="s">
        <v>241</v>
      </c>
      <c r="J51" s="224" t="s">
        <v>242</v>
      </c>
      <c r="K51" s="302" t="s">
        <v>243</v>
      </c>
    </row>
    <row r="52" spans="1:11" ht="84.75" customHeight="1">
      <c r="A52" s="362"/>
      <c r="B52" s="362"/>
      <c r="C52" s="366"/>
      <c r="D52" s="360"/>
      <c r="E52" s="389"/>
      <c r="F52" s="349"/>
      <c r="G52" s="390"/>
      <c r="H52" s="349"/>
      <c r="I52" s="46" t="s">
        <v>244</v>
      </c>
      <c r="J52" s="222" t="s">
        <v>245</v>
      </c>
      <c r="K52" s="303" t="s">
        <v>246</v>
      </c>
    </row>
    <row r="53" spans="1:11" ht="86.25" customHeight="1">
      <c r="A53" s="363"/>
      <c r="B53" s="363"/>
      <c r="C53" s="367"/>
      <c r="D53" s="361"/>
      <c r="E53" s="372"/>
      <c r="F53" s="350"/>
      <c r="G53" s="382"/>
      <c r="H53" s="350"/>
      <c r="I53" s="304" t="s">
        <v>247</v>
      </c>
      <c r="J53" s="223" t="s">
        <v>248</v>
      </c>
      <c r="K53" s="305" t="s">
        <v>249</v>
      </c>
    </row>
    <row r="54" spans="1:11" ht="78.75">
      <c r="A54" s="364">
        <v>8</v>
      </c>
      <c r="B54" s="364" t="s">
        <v>494</v>
      </c>
      <c r="C54" s="365">
        <v>92.116</v>
      </c>
      <c r="D54" s="359">
        <v>4010.8</v>
      </c>
      <c r="E54" s="371">
        <v>97.994</v>
      </c>
      <c r="F54" s="351">
        <v>7966.17</v>
      </c>
      <c r="G54" s="391">
        <v>95.95</v>
      </c>
      <c r="H54" s="351">
        <v>4229.84</v>
      </c>
      <c r="I54" s="301" t="s">
        <v>795</v>
      </c>
      <c r="J54" s="224" t="s">
        <v>796</v>
      </c>
      <c r="K54" s="302" t="s">
        <v>948</v>
      </c>
    </row>
    <row r="55" spans="1:11" ht="31.5">
      <c r="A55" s="362"/>
      <c r="B55" s="362"/>
      <c r="C55" s="366"/>
      <c r="D55" s="360"/>
      <c r="E55" s="389"/>
      <c r="F55" s="349"/>
      <c r="G55" s="390"/>
      <c r="H55" s="349"/>
      <c r="I55" s="46" t="s">
        <v>946</v>
      </c>
      <c r="J55" s="222" t="s">
        <v>947</v>
      </c>
      <c r="K55" s="303" t="s">
        <v>797</v>
      </c>
    </row>
    <row r="56" spans="1:11" ht="78.75">
      <c r="A56" s="363"/>
      <c r="B56" s="363"/>
      <c r="C56" s="367"/>
      <c r="D56" s="361"/>
      <c r="E56" s="372"/>
      <c r="F56" s="350"/>
      <c r="G56" s="382"/>
      <c r="H56" s="350"/>
      <c r="I56" s="304" t="s">
        <v>943</v>
      </c>
      <c r="J56" s="102" t="s">
        <v>944</v>
      </c>
      <c r="K56" s="305" t="s">
        <v>945</v>
      </c>
    </row>
    <row r="57" spans="1:11" ht="78.75">
      <c r="A57" s="364">
        <v>9</v>
      </c>
      <c r="B57" s="364" t="s">
        <v>495</v>
      </c>
      <c r="C57" s="365">
        <v>81.8</v>
      </c>
      <c r="D57" s="359">
        <v>2495</v>
      </c>
      <c r="E57" s="371">
        <v>88.3</v>
      </c>
      <c r="F57" s="351">
        <v>2887</v>
      </c>
      <c r="G57" s="391">
        <v>98.5</v>
      </c>
      <c r="H57" s="351">
        <v>9274</v>
      </c>
      <c r="I57" s="301" t="s">
        <v>940</v>
      </c>
      <c r="J57" s="224" t="s">
        <v>941</v>
      </c>
      <c r="K57" s="302" t="s">
        <v>942</v>
      </c>
    </row>
    <row r="58" spans="1:11" ht="63">
      <c r="A58" s="362"/>
      <c r="B58" s="362"/>
      <c r="C58" s="366"/>
      <c r="D58" s="360"/>
      <c r="E58" s="389"/>
      <c r="F58" s="349"/>
      <c r="G58" s="390"/>
      <c r="H58" s="349"/>
      <c r="I58" s="46" t="s">
        <v>937</v>
      </c>
      <c r="J58" s="222" t="s">
        <v>938</v>
      </c>
      <c r="K58" s="303" t="s">
        <v>939</v>
      </c>
    </row>
    <row r="59" spans="1:11" ht="78.75">
      <c r="A59" s="363"/>
      <c r="B59" s="363"/>
      <c r="C59" s="367"/>
      <c r="D59" s="361"/>
      <c r="E59" s="372"/>
      <c r="F59" s="350"/>
      <c r="G59" s="382"/>
      <c r="H59" s="350"/>
      <c r="I59" s="304" t="s">
        <v>934</v>
      </c>
      <c r="J59" s="223" t="s">
        <v>935</v>
      </c>
      <c r="K59" s="305" t="s">
        <v>936</v>
      </c>
    </row>
    <row r="60" spans="1:11" ht="94.5">
      <c r="A60" s="364">
        <v>10</v>
      </c>
      <c r="B60" s="364" t="s">
        <v>497</v>
      </c>
      <c r="C60" s="365">
        <v>98.6</v>
      </c>
      <c r="D60" s="359">
        <v>5862</v>
      </c>
      <c r="E60" s="371">
        <v>95</v>
      </c>
      <c r="F60" s="351">
        <v>5062</v>
      </c>
      <c r="G60" s="391">
        <v>97.4</v>
      </c>
      <c r="H60" s="351">
        <v>8183</v>
      </c>
      <c r="I60" s="301" t="s">
        <v>250</v>
      </c>
      <c r="J60" s="224" t="s">
        <v>251</v>
      </c>
      <c r="K60" s="302" t="s">
        <v>252</v>
      </c>
    </row>
    <row r="61" spans="1:11" ht="78.75">
      <c r="A61" s="362"/>
      <c r="B61" s="362"/>
      <c r="C61" s="366"/>
      <c r="D61" s="360"/>
      <c r="E61" s="389"/>
      <c r="F61" s="349"/>
      <c r="G61" s="390"/>
      <c r="H61" s="349"/>
      <c r="I61" s="46" t="s">
        <v>931</v>
      </c>
      <c r="J61" s="222" t="s">
        <v>932</v>
      </c>
      <c r="K61" s="303" t="s">
        <v>933</v>
      </c>
    </row>
    <row r="62" spans="1:11" ht="78.75">
      <c r="A62" s="363"/>
      <c r="B62" s="363"/>
      <c r="C62" s="367"/>
      <c r="D62" s="361"/>
      <c r="E62" s="372"/>
      <c r="F62" s="350"/>
      <c r="G62" s="382"/>
      <c r="H62" s="350"/>
      <c r="I62" s="304" t="s">
        <v>928</v>
      </c>
      <c r="J62" s="223" t="s">
        <v>929</v>
      </c>
      <c r="K62" s="305" t="s">
        <v>930</v>
      </c>
    </row>
    <row r="63" spans="1:11" ht="63">
      <c r="A63" s="364">
        <v>11</v>
      </c>
      <c r="B63" s="364" t="s">
        <v>504</v>
      </c>
      <c r="C63" s="365">
        <v>99.3</v>
      </c>
      <c r="D63" s="359">
        <v>4488</v>
      </c>
      <c r="E63" s="371">
        <v>99.6</v>
      </c>
      <c r="F63" s="351">
        <v>6653</v>
      </c>
      <c r="G63" s="391">
        <v>99.7</v>
      </c>
      <c r="H63" s="351">
        <v>5576</v>
      </c>
      <c r="I63" s="301" t="s">
        <v>925</v>
      </c>
      <c r="J63" s="224" t="s">
        <v>926</v>
      </c>
      <c r="K63" s="302" t="s">
        <v>927</v>
      </c>
    </row>
    <row r="64" spans="1:11" ht="78.75">
      <c r="A64" s="362"/>
      <c r="B64" s="362"/>
      <c r="C64" s="366"/>
      <c r="D64" s="360"/>
      <c r="E64" s="389"/>
      <c r="F64" s="349"/>
      <c r="G64" s="390"/>
      <c r="H64" s="349"/>
      <c r="I64" s="46" t="s">
        <v>922</v>
      </c>
      <c r="J64" s="222" t="s">
        <v>923</v>
      </c>
      <c r="K64" s="303" t="s">
        <v>924</v>
      </c>
    </row>
    <row r="65" spans="1:11" ht="31.5">
      <c r="A65" s="363"/>
      <c r="B65" s="363"/>
      <c r="C65" s="367"/>
      <c r="D65" s="361"/>
      <c r="E65" s="372"/>
      <c r="F65" s="350"/>
      <c r="G65" s="382"/>
      <c r="H65" s="350"/>
      <c r="I65" s="304" t="s">
        <v>920</v>
      </c>
      <c r="J65" s="223" t="s">
        <v>921</v>
      </c>
      <c r="K65" s="305" t="s">
        <v>919</v>
      </c>
    </row>
    <row r="66" spans="1:11" ht="39" customHeight="1">
      <c r="A66" s="364">
        <v>12</v>
      </c>
      <c r="B66" s="364" t="s">
        <v>505</v>
      </c>
      <c r="C66" s="365">
        <v>86.8</v>
      </c>
      <c r="D66" s="359">
        <v>4891</v>
      </c>
      <c r="E66" s="371">
        <v>89.5</v>
      </c>
      <c r="F66" s="351">
        <v>4590</v>
      </c>
      <c r="G66" s="391">
        <v>93.4</v>
      </c>
      <c r="H66" s="351">
        <v>6728</v>
      </c>
      <c r="I66" s="301" t="s">
        <v>253</v>
      </c>
      <c r="J66" s="224" t="s">
        <v>254</v>
      </c>
      <c r="K66" s="302" t="s">
        <v>255</v>
      </c>
    </row>
    <row r="67" spans="1:11" ht="78.75">
      <c r="A67" s="362"/>
      <c r="B67" s="362"/>
      <c r="C67" s="366"/>
      <c r="D67" s="360"/>
      <c r="E67" s="389"/>
      <c r="F67" s="349"/>
      <c r="G67" s="390"/>
      <c r="H67" s="349"/>
      <c r="I67" s="46" t="s">
        <v>695</v>
      </c>
      <c r="J67" s="222" t="s">
        <v>697</v>
      </c>
      <c r="K67" s="303" t="s">
        <v>916</v>
      </c>
    </row>
    <row r="68" spans="1:11" ht="81" customHeight="1">
      <c r="A68" s="363"/>
      <c r="B68" s="363"/>
      <c r="C68" s="367"/>
      <c r="D68" s="361"/>
      <c r="E68" s="372"/>
      <c r="F68" s="350"/>
      <c r="G68" s="382"/>
      <c r="H68" s="350"/>
      <c r="I68" s="304" t="s">
        <v>917</v>
      </c>
      <c r="J68" s="223" t="s">
        <v>918</v>
      </c>
      <c r="K68" s="305" t="s">
        <v>699</v>
      </c>
    </row>
    <row r="69" spans="1:11" ht="81" customHeight="1">
      <c r="A69" s="364">
        <v>13</v>
      </c>
      <c r="B69" s="364" t="s">
        <v>508</v>
      </c>
      <c r="C69" s="365">
        <v>93.5</v>
      </c>
      <c r="D69" s="359">
        <v>3780</v>
      </c>
      <c r="E69" s="371">
        <v>97</v>
      </c>
      <c r="F69" s="351">
        <v>3860</v>
      </c>
      <c r="G69" s="391">
        <v>95.9</v>
      </c>
      <c r="H69" s="351">
        <v>4132</v>
      </c>
      <c r="I69" s="46" t="s">
        <v>256</v>
      </c>
      <c r="J69" s="222" t="s">
        <v>257</v>
      </c>
      <c r="K69" s="303" t="s">
        <v>258</v>
      </c>
    </row>
    <row r="70" spans="1:11" ht="99" customHeight="1">
      <c r="A70" s="362"/>
      <c r="B70" s="362"/>
      <c r="C70" s="366"/>
      <c r="D70" s="360"/>
      <c r="E70" s="389"/>
      <c r="F70" s="349"/>
      <c r="G70" s="390"/>
      <c r="H70" s="349"/>
      <c r="I70" s="46" t="s">
        <v>259</v>
      </c>
      <c r="J70" s="222" t="s">
        <v>260</v>
      </c>
      <c r="K70" s="303" t="s">
        <v>261</v>
      </c>
    </row>
    <row r="71" spans="1:11" ht="47.25">
      <c r="A71" s="363"/>
      <c r="B71" s="363"/>
      <c r="C71" s="367"/>
      <c r="D71" s="361"/>
      <c r="E71" s="372"/>
      <c r="F71" s="350"/>
      <c r="G71" s="382"/>
      <c r="H71" s="350"/>
      <c r="I71" s="301" t="s">
        <v>701</v>
      </c>
      <c r="J71" s="224" t="s">
        <v>703</v>
      </c>
      <c r="K71" s="47" t="s">
        <v>705</v>
      </c>
    </row>
    <row r="72" spans="1:11" ht="93.75" customHeight="1">
      <c r="A72" s="364">
        <v>14</v>
      </c>
      <c r="B72" s="364" t="s">
        <v>800</v>
      </c>
      <c r="C72" s="365">
        <v>88.72</v>
      </c>
      <c r="D72" s="359">
        <v>2705.9584</v>
      </c>
      <c r="E72" s="371">
        <v>85.17</v>
      </c>
      <c r="F72" s="351">
        <v>3783.789</v>
      </c>
      <c r="G72" s="391">
        <v>98.73</v>
      </c>
      <c r="H72" s="351">
        <v>4380.1</v>
      </c>
      <c r="I72" s="213" t="s">
        <v>801</v>
      </c>
      <c r="J72" s="9" t="s">
        <v>802</v>
      </c>
      <c r="K72" s="47" t="s">
        <v>807</v>
      </c>
    </row>
    <row r="73" spans="1:11" ht="99.75" customHeight="1">
      <c r="A73" s="362"/>
      <c r="B73" s="362"/>
      <c r="C73" s="366"/>
      <c r="D73" s="360"/>
      <c r="E73" s="389"/>
      <c r="F73" s="349"/>
      <c r="G73" s="390"/>
      <c r="H73" s="349"/>
      <c r="I73" s="213" t="s">
        <v>804</v>
      </c>
      <c r="J73" s="9" t="s">
        <v>806</v>
      </c>
      <c r="K73" s="47" t="s">
        <v>803</v>
      </c>
    </row>
    <row r="74" spans="1:11" ht="63.75" thickBot="1">
      <c r="A74" s="363"/>
      <c r="B74" s="363"/>
      <c r="C74" s="393"/>
      <c r="D74" s="395"/>
      <c r="E74" s="394"/>
      <c r="F74" s="352"/>
      <c r="G74" s="382"/>
      <c r="H74" s="350"/>
      <c r="I74" s="213" t="s">
        <v>805</v>
      </c>
      <c r="J74" s="147" t="s">
        <v>489</v>
      </c>
      <c r="K74" s="302" t="s">
        <v>808</v>
      </c>
    </row>
    <row r="75" spans="1:11" ht="15.75" customHeight="1" thickBot="1">
      <c r="A75" s="346" t="s">
        <v>714</v>
      </c>
      <c r="B75" s="347"/>
      <c r="C75" s="376"/>
      <c r="D75" s="376"/>
      <c r="E75" s="376"/>
      <c r="F75" s="376"/>
      <c r="G75" s="347"/>
      <c r="H75" s="347"/>
      <c r="I75" s="347"/>
      <c r="J75" s="347"/>
      <c r="K75" s="348"/>
    </row>
    <row r="76" spans="1:11" ht="80.25" customHeight="1">
      <c r="A76" s="364">
        <v>1</v>
      </c>
      <c r="B76" s="364" t="s">
        <v>715</v>
      </c>
      <c r="C76" s="365">
        <v>100</v>
      </c>
      <c r="D76" s="359">
        <v>3550.95</v>
      </c>
      <c r="E76" s="380">
        <v>100</v>
      </c>
      <c r="F76" s="351">
        <v>5747.04</v>
      </c>
      <c r="G76" s="391">
        <v>100</v>
      </c>
      <c r="H76" s="351">
        <v>5784.34</v>
      </c>
      <c r="I76" s="43" t="s">
        <v>262</v>
      </c>
      <c r="J76" s="79" t="s">
        <v>265</v>
      </c>
      <c r="K76" s="44" t="s">
        <v>268</v>
      </c>
    </row>
    <row r="77" spans="1:11" ht="90" customHeight="1">
      <c r="A77" s="362"/>
      <c r="B77" s="362"/>
      <c r="C77" s="366"/>
      <c r="D77" s="360"/>
      <c r="E77" s="389"/>
      <c r="F77" s="349"/>
      <c r="G77" s="390"/>
      <c r="H77" s="349"/>
      <c r="I77" s="151" t="s">
        <v>263</v>
      </c>
      <c r="J77" s="147" t="s">
        <v>266</v>
      </c>
      <c r="K77" s="205" t="s">
        <v>269</v>
      </c>
    </row>
    <row r="78" spans="1:11" ht="105" customHeight="1">
      <c r="A78" s="363"/>
      <c r="B78" s="363"/>
      <c r="C78" s="367"/>
      <c r="D78" s="361"/>
      <c r="E78" s="372"/>
      <c r="F78" s="350"/>
      <c r="G78" s="382"/>
      <c r="H78" s="350"/>
      <c r="I78" s="151" t="s">
        <v>264</v>
      </c>
      <c r="J78" s="147" t="s">
        <v>267</v>
      </c>
      <c r="K78" s="205" t="s">
        <v>270</v>
      </c>
    </row>
    <row r="79" spans="1:11" ht="31.5" customHeight="1">
      <c r="A79" s="104">
        <v>2</v>
      </c>
      <c r="B79" s="126" t="s">
        <v>716</v>
      </c>
      <c r="C79" s="386" t="s">
        <v>727</v>
      </c>
      <c r="D79" s="387"/>
      <c r="E79" s="387"/>
      <c r="F79" s="387"/>
      <c r="G79" s="387"/>
      <c r="H79" s="387"/>
      <c r="I79" s="387"/>
      <c r="J79" s="387"/>
      <c r="K79" s="388"/>
    </row>
    <row r="80" spans="1:11" ht="67.5" customHeight="1">
      <c r="A80" s="287">
        <v>3</v>
      </c>
      <c r="B80" s="288" t="s">
        <v>717</v>
      </c>
      <c r="C80" s="204">
        <v>100</v>
      </c>
      <c r="D80" s="299">
        <v>10000</v>
      </c>
      <c r="E80" s="151">
        <v>100</v>
      </c>
      <c r="F80" s="310">
        <v>10000</v>
      </c>
      <c r="G80" s="150">
        <v>100</v>
      </c>
      <c r="H80" s="310">
        <v>10000</v>
      </c>
      <c r="I80" s="204" t="s">
        <v>737</v>
      </c>
      <c r="J80" s="299" t="s">
        <v>738</v>
      </c>
      <c r="K80" s="205" t="s">
        <v>737</v>
      </c>
    </row>
    <row r="81" spans="1:11" ht="105" customHeight="1">
      <c r="A81" s="362">
        <v>4</v>
      </c>
      <c r="B81" s="362" t="s">
        <v>718</v>
      </c>
      <c r="C81" s="366">
        <v>83.57</v>
      </c>
      <c r="D81" s="357">
        <v>2883.16</v>
      </c>
      <c r="E81" s="371">
        <v>93.73</v>
      </c>
      <c r="F81" s="349">
        <v>3665.99</v>
      </c>
      <c r="G81" s="390">
        <v>95.37</v>
      </c>
      <c r="H81" s="349">
        <v>5734.37</v>
      </c>
      <c r="I81" s="80" t="s">
        <v>271</v>
      </c>
      <c r="J81" s="297" t="s">
        <v>273</v>
      </c>
      <c r="K81" s="49" t="s">
        <v>275</v>
      </c>
    </row>
    <row r="82" spans="1:11" ht="108.75" customHeight="1">
      <c r="A82" s="363"/>
      <c r="B82" s="363"/>
      <c r="C82" s="367"/>
      <c r="D82" s="358"/>
      <c r="E82" s="372"/>
      <c r="F82" s="350"/>
      <c r="G82" s="382"/>
      <c r="H82" s="350"/>
      <c r="I82" s="80" t="s">
        <v>272</v>
      </c>
      <c r="J82" s="297" t="s">
        <v>274</v>
      </c>
      <c r="K82" s="49" t="s">
        <v>276</v>
      </c>
    </row>
    <row r="83" spans="1:11" ht="47.25">
      <c r="A83" s="364">
        <v>5</v>
      </c>
      <c r="B83" s="364" t="s">
        <v>719</v>
      </c>
      <c r="C83" s="365">
        <v>100</v>
      </c>
      <c r="D83" s="359">
        <v>3371.94</v>
      </c>
      <c r="E83" s="389">
        <v>100</v>
      </c>
      <c r="F83" s="351">
        <v>4248.11</v>
      </c>
      <c r="G83" s="391">
        <v>100</v>
      </c>
      <c r="H83" s="351">
        <v>6465.42</v>
      </c>
      <c r="I83" s="48" t="s">
        <v>277</v>
      </c>
      <c r="J83" s="9" t="s">
        <v>280</v>
      </c>
      <c r="K83" s="49" t="s">
        <v>283</v>
      </c>
    </row>
    <row r="84" spans="1:11" ht="63">
      <c r="A84" s="362"/>
      <c r="B84" s="362"/>
      <c r="C84" s="366"/>
      <c r="D84" s="360"/>
      <c r="E84" s="389"/>
      <c r="F84" s="349"/>
      <c r="G84" s="390"/>
      <c r="H84" s="349"/>
      <c r="I84" s="48" t="s">
        <v>278</v>
      </c>
      <c r="J84" s="9" t="s">
        <v>281</v>
      </c>
      <c r="K84" s="49" t="s">
        <v>284</v>
      </c>
    </row>
    <row r="85" spans="1:11" ht="63">
      <c r="A85" s="363"/>
      <c r="B85" s="363"/>
      <c r="C85" s="367"/>
      <c r="D85" s="361"/>
      <c r="E85" s="372"/>
      <c r="F85" s="350"/>
      <c r="G85" s="382"/>
      <c r="H85" s="350"/>
      <c r="I85" s="48" t="s">
        <v>279</v>
      </c>
      <c r="J85" s="9" t="s">
        <v>282</v>
      </c>
      <c r="K85" s="49" t="s">
        <v>285</v>
      </c>
    </row>
    <row r="86" spans="1:11" ht="120" customHeight="1">
      <c r="A86" s="362">
        <v>6</v>
      </c>
      <c r="B86" s="362" t="s">
        <v>720</v>
      </c>
      <c r="C86" s="366">
        <v>86.18</v>
      </c>
      <c r="D86" s="357">
        <v>3351.03</v>
      </c>
      <c r="E86" s="389">
        <v>93.37</v>
      </c>
      <c r="F86" s="349">
        <v>4534.49</v>
      </c>
      <c r="G86" s="390">
        <v>95.79</v>
      </c>
      <c r="H86" s="349">
        <v>4716.77</v>
      </c>
      <c r="I86" s="48" t="s">
        <v>286</v>
      </c>
      <c r="J86" s="9" t="s">
        <v>288</v>
      </c>
      <c r="K86" s="49" t="s">
        <v>290</v>
      </c>
    </row>
    <row r="87" spans="1:11" ht="123.75" customHeight="1">
      <c r="A87" s="363"/>
      <c r="B87" s="363"/>
      <c r="C87" s="367"/>
      <c r="D87" s="358"/>
      <c r="E87" s="372"/>
      <c r="F87" s="350"/>
      <c r="G87" s="382"/>
      <c r="H87" s="350"/>
      <c r="I87" s="48" t="s">
        <v>287</v>
      </c>
      <c r="J87" s="9" t="s">
        <v>289</v>
      </c>
      <c r="K87" s="300" t="s">
        <v>291</v>
      </c>
    </row>
    <row r="88" spans="1:11" ht="75.75" customHeight="1">
      <c r="A88" s="362">
        <v>7</v>
      </c>
      <c r="B88" s="362" t="s">
        <v>721</v>
      </c>
      <c r="C88" s="366">
        <v>100</v>
      </c>
      <c r="D88" s="357">
        <v>5012.5</v>
      </c>
      <c r="E88" s="389">
        <v>100</v>
      </c>
      <c r="F88" s="349">
        <v>5128</v>
      </c>
      <c r="G88" s="390">
        <v>100</v>
      </c>
      <c r="H88" s="349">
        <v>6512.5</v>
      </c>
      <c r="I88" s="48" t="s">
        <v>292</v>
      </c>
      <c r="J88" s="9" t="s">
        <v>294</v>
      </c>
      <c r="K88" s="300" t="s">
        <v>296</v>
      </c>
    </row>
    <row r="89" spans="1:11" ht="68.25" customHeight="1">
      <c r="A89" s="363"/>
      <c r="B89" s="363"/>
      <c r="C89" s="367"/>
      <c r="D89" s="358"/>
      <c r="E89" s="372"/>
      <c r="F89" s="350"/>
      <c r="G89" s="382"/>
      <c r="H89" s="350"/>
      <c r="I89" s="48" t="s">
        <v>293</v>
      </c>
      <c r="J89" s="9" t="s">
        <v>295</v>
      </c>
      <c r="K89" s="300" t="s">
        <v>297</v>
      </c>
    </row>
    <row r="90" spans="1:11" ht="84.75" customHeight="1">
      <c r="A90" s="362">
        <v>8</v>
      </c>
      <c r="B90" s="362" t="s">
        <v>722</v>
      </c>
      <c r="C90" s="366">
        <v>100</v>
      </c>
      <c r="D90" s="357">
        <v>5598.58</v>
      </c>
      <c r="E90" s="389">
        <v>100</v>
      </c>
      <c r="F90" s="349">
        <v>5154.88</v>
      </c>
      <c r="G90" s="390">
        <v>100</v>
      </c>
      <c r="H90" s="349">
        <v>5282.6</v>
      </c>
      <c r="I90" s="48" t="s">
        <v>298</v>
      </c>
      <c r="J90" s="9" t="s">
        <v>300</v>
      </c>
      <c r="K90" s="300" t="s">
        <v>302</v>
      </c>
    </row>
    <row r="91" spans="1:11" ht="72" customHeight="1">
      <c r="A91" s="363"/>
      <c r="B91" s="363"/>
      <c r="C91" s="367"/>
      <c r="D91" s="358"/>
      <c r="E91" s="372"/>
      <c r="F91" s="350"/>
      <c r="G91" s="382"/>
      <c r="H91" s="350"/>
      <c r="I91" s="48" t="s">
        <v>299</v>
      </c>
      <c r="J91" s="9" t="s">
        <v>301</v>
      </c>
      <c r="K91" s="300" t="s">
        <v>303</v>
      </c>
    </row>
    <row r="92" spans="1:11" ht="102" customHeight="1">
      <c r="A92" s="362">
        <v>9</v>
      </c>
      <c r="B92" s="362" t="s">
        <v>723</v>
      </c>
      <c r="C92" s="366">
        <v>86.61</v>
      </c>
      <c r="D92" s="357">
        <v>3123.51</v>
      </c>
      <c r="E92" s="389">
        <v>89.48</v>
      </c>
      <c r="F92" s="349">
        <v>2746.3</v>
      </c>
      <c r="G92" s="390">
        <v>79.11</v>
      </c>
      <c r="H92" s="349">
        <v>2366.4</v>
      </c>
      <c r="I92" s="48" t="s">
        <v>304</v>
      </c>
      <c r="J92" s="9" t="s">
        <v>306</v>
      </c>
      <c r="K92" s="49" t="s">
        <v>308</v>
      </c>
    </row>
    <row r="93" spans="1:11" ht="98.25" customHeight="1">
      <c r="A93" s="363"/>
      <c r="B93" s="363"/>
      <c r="C93" s="367"/>
      <c r="D93" s="358"/>
      <c r="E93" s="372"/>
      <c r="F93" s="350"/>
      <c r="G93" s="382"/>
      <c r="H93" s="350"/>
      <c r="I93" s="273" t="s">
        <v>305</v>
      </c>
      <c r="J93" s="147" t="s">
        <v>307</v>
      </c>
      <c r="K93" s="69" t="s">
        <v>309</v>
      </c>
    </row>
    <row r="94" spans="1:11" ht="81.75" customHeight="1" thickBot="1">
      <c r="A94" s="84">
        <v>10</v>
      </c>
      <c r="B94" s="289" t="s">
        <v>799</v>
      </c>
      <c r="C94" s="319">
        <v>100</v>
      </c>
      <c r="D94" s="318">
        <v>10000</v>
      </c>
      <c r="E94" s="311">
        <v>100</v>
      </c>
      <c r="F94" s="131">
        <v>10000</v>
      </c>
      <c r="G94" s="331">
        <v>100</v>
      </c>
      <c r="H94" s="292">
        <v>10000</v>
      </c>
      <c r="I94" s="273" t="s">
        <v>732</v>
      </c>
      <c r="J94" s="147" t="s">
        <v>732</v>
      </c>
      <c r="K94" s="290" t="s">
        <v>915</v>
      </c>
    </row>
    <row r="95" spans="1:15" ht="16.5" customHeight="1" thickBot="1">
      <c r="A95" s="373" t="s">
        <v>763</v>
      </c>
      <c r="B95" s="374"/>
      <c r="C95" s="374"/>
      <c r="D95" s="374"/>
      <c r="E95" s="374"/>
      <c r="F95" s="374"/>
      <c r="G95" s="374"/>
      <c r="H95" s="374"/>
      <c r="I95" s="374"/>
      <c r="J95" s="374"/>
      <c r="K95" s="375"/>
      <c r="L95" s="12"/>
      <c r="M95" s="12"/>
      <c r="N95" s="12"/>
      <c r="O95" s="73"/>
    </row>
    <row r="96" spans="1:15" ht="110.25">
      <c r="A96" s="256">
        <v>1</v>
      </c>
      <c r="B96" s="258" t="s">
        <v>764</v>
      </c>
      <c r="C96" s="320">
        <v>100</v>
      </c>
      <c r="D96" s="329">
        <v>10000</v>
      </c>
      <c r="E96" s="334">
        <v>100</v>
      </c>
      <c r="F96" s="335">
        <v>10000</v>
      </c>
      <c r="G96" s="332">
        <v>100</v>
      </c>
      <c r="H96" s="225">
        <v>10000</v>
      </c>
      <c r="I96" s="223" t="s">
        <v>765</v>
      </c>
      <c r="J96" s="102" t="s">
        <v>765</v>
      </c>
      <c r="K96" s="103" t="s">
        <v>765</v>
      </c>
      <c r="L96" s="59"/>
      <c r="M96" s="73"/>
      <c r="N96" s="73"/>
      <c r="O96" s="73"/>
    </row>
    <row r="97" spans="1:15" ht="47.25">
      <c r="A97" s="364">
        <v>2</v>
      </c>
      <c r="B97" s="364" t="s">
        <v>766</v>
      </c>
      <c r="C97" s="365">
        <v>72.6</v>
      </c>
      <c r="D97" s="359">
        <v>2199</v>
      </c>
      <c r="E97" s="389">
        <v>81</v>
      </c>
      <c r="F97" s="351">
        <v>3044</v>
      </c>
      <c r="G97" s="391">
        <v>68.4</v>
      </c>
      <c r="H97" s="351">
        <v>2055</v>
      </c>
      <c r="I97" s="164" t="s">
        <v>906</v>
      </c>
      <c r="J97" s="119" t="s">
        <v>907</v>
      </c>
      <c r="K97" s="165" t="s">
        <v>908</v>
      </c>
      <c r="L97" s="59"/>
      <c r="M97" s="73"/>
      <c r="N97" s="73"/>
      <c r="O97" s="73"/>
    </row>
    <row r="98" spans="1:15" ht="63">
      <c r="A98" s="362"/>
      <c r="B98" s="362"/>
      <c r="C98" s="366"/>
      <c r="D98" s="360"/>
      <c r="E98" s="389"/>
      <c r="F98" s="349"/>
      <c r="G98" s="390"/>
      <c r="H98" s="349"/>
      <c r="I98" s="46" t="s">
        <v>909</v>
      </c>
      <c r="J98" s="40" t="s">
        <v>910</v>
      </c>
      <c r="K98" s="47" t="s">
        <v>911</v>
      </c>
      <c r="L98" s="59"/>
      <c r="M98" s="73"/>
      <c r="N98" s="73"/>
      <c r="O98" s="73"/>
    </row>
    <row r="99" spans="1:15" ht="63">
      <c r="A99" s="363"/>
      <c r="B99" s="363"/>
      <c r="C99" s="367"/>
      <c r="D99" s="361"/>
      <c r="E99" s="372"/>
      <c r="F99" s="350"/>
      <c r="G99" s="382"/>
      <c r="H99" s="350"/>
      <c r="I99" s="223" t="s">
        <v>912</v>
      </c>
      <c r="J99" s="102" t="s">
        <v>913</v>
      </c>
      <c r="K99" s="103" t="s">
        <v>914</v>
      </c>
      <c r="L99" s="59"/>
      <c r="M99" s="73"/>
      <c r="N99" s="73"/>
      <c r="O99" s="73"/>
    </row>
    <row r="100" spans="1:15" ht="75.75" customHeight="1">
      <c r="A100" s="364">
        <v>3</v>
      </c>
      <c r="B100" s="364" t="s">
        <v>767</v>
      </c>
      <c r="C100" s="365">
        <v>0.928</v>
      </c>
      <c r="D100" s="359">
        <v>3064</v>
      </c>
      <c r="E100" s="389">
        <v>0.927</v>
      </c>
      <c r="F100" s="351">
        <v>4349</v>
      </c>
      <c r="G100" s="391">
        <v>0.86</v>
      </c>
      <c r="H100" s="351">
        <v>3653</v>
      </c>
      <c r="I100" s="164" t="s">
        <v>897</v>
      </c>
      <c r="J100" s="119" t="s">
        <v>898</v>
      </c>
      <c r="K100" s="165" t="s">
        <v>899</v>
      </c>
      <c r="L100" s="59"/>
      <c r="M100" s="73"/>
      <c r="N100" s="73"/>
      <c r="O100" s="73"/>
    </row>
    <row r="101" spans="1:15" ht="78.75" customHeight="1">
      <c r="A101" s="362"/>
      <c r="B101" s="362"/>
      <c r="C101" s="366"/>
      <c r="D101" s="360"/>
      <c r="E101" s="389"/>
      <c r="F101" s="349"/>
      <c r="G101" s="390"/>
      <c r="H101" s="349"/>
      <c r="I101" s="46" t="s">
        <v>900</v>
      </c>
      <c r="J101" s="40" t="s">
        <v>901</v>
      </c>
      <c r="K101" s="47" t="s">
        <v>902</v>
      </c>
      <c r="L101" s="59"/>
      <c r="M101" s="73"/>
      <c r="N101" s="73"/>
      <c r="O101" s="73"/>
    </row>
    <row r="102" spans="1:15" ht="54.75" customHeight="1">
      <c r="A102" s="363"/>
      <c r="B102" s="363"/>
      <c r="C102" s="367"/>
      <c r="D102" s="361"/>
      <c r="E102" s="372"/>
      <c r="F102" s="350"/>
      <c r="G102" s="382"/>
      <c r="H102" s="350"/>
      <c r="I102" s="223" t="s">
        <v>903</v>
      </c>
      <c r="J102" s="102" t="s">
        <v>904</v>
      </c>
      <c r="K102" s="103" t="s">
        <v>905</v>
      </c>
      <c r="L102" s="59"/>
      <c r="M102" s="73"/>
      <c r="N102" s="73"/>
      <c r="O102" s="73"/>
    </row>
    <row r="103" spans="1:15" ht="82.5" customHeight="1">
      <c r="A103" s="257">
        <v>4</v>
      </c>
      <c r="B103" s="261" t="s">
        <v>768</v>
      </c>
      <c r="C103" s="321">
        <v>100</v>
      </c>
      <c r="D103" s="330">
        <v>10000</v>
      </c>
      <c r="E103" s="46">
        <v>100</v>
      </c>
      <c r="F103" s="227">
        <v>10000</v>
      </c>
      <c r="G103" s="321">
        <v>100</v>
      </c>
      <c r="H103" s="227">
        <v>10000</v>
      </c>
      <c r="I103" s="222" t="s">
        <v>769</v>
      </c>
      <c r="J103" s="40" t="s">
        <v>769</v>
      </c>
      <c r="K103" s="47" t="s">
        <v>769</v>
      </c>
      <c r="L103" s="59"/>
      <c r="M103" s="73"/>
      <c r="N103" s="73"/>
      <c r="O103" s="73"/>
    </row>
    <row r="104" spans="1:15" ht="47.25">
      <c r="A104" s="257">
        <v>5</v>
      </c>
      <c r="B104" s="261" t="s">
        <v>770</v>
      </c>
      <c r="C104" s="368" t="s">
        <v>488</v>
      </c>
      <c r="D104" s="369"/>
      <c r="E104" s="369"/>
      <c r="F104" s="369"/>
      <c r="G104" s="369"/>
      <c r="H104" s="369"/>
      <c r="I104" s="369"/>
      <c r="J104" s="369"/>
      <c r="K104" s="370"/>
      <c r="L104" s="99"/>
      <c r="M104" s="73"/>
      <c r="N104" s="73"/>
      <c r="O104" s="73"/>
    </row>
    <row r="105" spans="1:15" ht="78.75">
      <c r="A105" s="364">
        <v>6</v>
      </c>
      <c r="B105" s="364" t="s">
        <v>771</v>
      </c>
      <c r="C105" s="365">
        <v>91.38</v>
      </c>
      <c r="D105" s="359">
        <v>9733.8</v>
      </c>
      <c r="E105" s="389">
        <v>89.266</v>
      </c>
      <c r="F105" s="351">
        <v>2800.016</v>
      </c>
      <c r="G105" s="391">
        <v>97.2558</v>
      </c>
      <c r="H105" s="351">
        <v>3533.29487</v>
      </c>
      <c r="I105" s="213" t="s">
        <v>813</v>
      </c>
      <c r="J105" s="9" t="s">
        <v>814</v>
      </c>
      <c r="K105" s="165" t="s">
        <v>816</v>
      </c>
      <c r="L105" s="99"/>
      <c r="M105" s="73"/>
      <c r="N105" s="73"/>
      <c r="O105" s="73"/>
    </row>
    <row r="106" spans="1:15" ht="47.25">
      <c r="A106" s="362"/>
      <c r="B106" s="362"/>
      <c r="C106" s="366"/>
      <c r="D106" s="360"/>
      <c r="E106" s="389"/>
      <c r="F106" s="349"/>
      <c r="G106" s="390"/>
      <c r="H106" s="349"/>
      <c r="I106" s="213" t="s">
        <v>310</v>
      </c>
      <c r="J106" s="9" t="s">
        <v>311</v>
      </c>
      <c r="K106" s="165" t="s">
        <v>817</v>
      </c>
      <c r="L106" s="99"/>
      <c r="M106" s="73"/>
      <c r="N106" s="73"/>
      <c r="O106" s="73"/>
    </row>
    <row r="107" spans="1:15" ht="47.25">
      <c r="A107" s="363"/>
      <c r="B107" s="363"/>
      <c r="C107" s="367"/>
      <c r="D107" s="361"/>
      <c r="E107" s="372"/>
      <c r="F107" s="350"/>
      <c r="G107" s="382"/>
      <c r="H107" s="350"/>
      <c r="I107" s="213" t="s">
        <v>312</v>
      </c>
      <c r="J107" s="147" t="s">
        <v>815</v>
      </c>
      <c r="K107" s="165" t="s">
        <v>313</v>
      </c>
      <c r="L107" s="99"/>
      <c r="M107" s="73"/>
      <c r="N107" s="73"/>
      <c r="O107" s="73"/>
    </row>
    <row r="108" spans="1:15" ht="58.5" customHeight="1">
      <c r="A108" s="364">
        <v>7</v>
      </c>
      <c r="B108" s="364" t="s">
        <v>772</v>
      </c>
      <c r="C108" s="365">
        <v>100</v>
      </c>
      <c r="D108" s="359">
        <v>4244.98</v>
      </c>
      <c r="E108" s="389">
        <v>100</v>
      </c>
      <c r="F108" s="351">
        <v>6937.66</v>
      </c>
      <c r="G108" s="391">
        <v>100</v>
      </c>
      <c r="H108" s="351">
        <v>7669.74</v>
      </c>
      <c r="I108" s="164" t="s">
        <v>890</v>
      </c>
      <c r="J108" s="119" t="s">
        <v>888</v>
      </c>
      <c r="K108" s="165" t="s">
        <v>889</v>
      </c>
      <c r="L108" s="59"/>
      <c r="M108" s="73"/>
      <c r="N108" s="73"/>
      <c r="O108" s="73"/>
    </row>
    <row r="109" spans="1:12" ht="43.5" customHeight="1">
      <c r="A109" s="362"/>
      <c r="B109" s="362"/>
      <c r="C109" s="366"/>
      <c r="D109" s="360"/>
      <c r="E109" s="389"/>
      <c r="F109" s="349"/>
      <c r="G109" s="390"/>
      <c r="H109" s="349"/>
      <c r="I109" s="46" t="s">
        <v>891</v>
      </c>
      <c r="J109" s="40" t="s">
        <v>892</v>
      </c>
      <c r="K109" s="47" t="s">
        <v>893</v>
      </c>
      <c r="L109" s="59"/>
    </row>
    <row r="110" spans="1:12" ht="70.5" customHeight="1">
      <c r="A110" s="363"/>
      <c r="B110" s="363"/>
      <c r="C110" s="367"/>
      <c r="D110" s="361"/>
      <c r="E110" s="372"/>
      <c r="F110" s="350"/>
      <c r="G110" s="382"/>
      <c r="H110" s="350"/>
      <c r="I110" s="223" t="s">
        <v>894</v>
      </c>
      <c r="J110" s="102" t="s">
        <v>895</v>
      </c>
      <c r="K110" s="103" t="s">
        <v>896</v>
      </c>
      <c r="L110" s="59"/>
    </row>
    <row r="111" spans="1:12" ht="70.5" customHeight="1">
      <c r="A111" s="364"/>
      <c r="B111" s="364" t="s">
        <v>733</v>
      </c>
      <c r="C111" s="365">
        <v>100</v>
      </c>
      <c r="D111" s="359">
        <v>4743.7565</v>
      </c>
      <c r="E111" s="389">
        <v>100</v>
      </c>
      <c r="F111" s="351">
        <v>4343.232</v>
      </c>
      <c r="G111" s="391">
        <v>100</v>
      </c>
      <c r="H111" s="351">
        <v>5364.75756</v>
      </c>
      <c r="I111" s="164" t="s">
        <v>314</v>
      </c>
      <c r="J111" s="119" t="s">
        <v>315</v>
      </c>
      <c r="K111" s="165" t="s">
        <v>316</v>
      </c>
      <c r="L111" s="59"/>
    </row>
    <row r="112" spans="1:12" ht="70.5" customHeight="1">
      <c r="A112" s="362"/>
      <c r="B112" s="362"/>
      <c r="C112" s="366"/>
      <c r="D112" s="360"/>
      <c r="E112" s="389"/>
      <c r="F112" s="349"/>
      <c r="G112" s="390"/>
      <c r="H112" s="349"/>
      <c r="I112" s="46" t="s">
        <v>735</v>
      </c>
      <c r="J112" s="40" t="s">
        <v>734</v>
      </c>
      <c r="K112" s="47" t="s">
        <v>736</v>
      </c>
      <c r="L112" s="59"/>
    </row>
    <row r="113" spans="1:12" ht="70.5" customHeight="1" thickBot="1">
      <c r="A113" s="363"/>
      <c r="B113" s="363"/>
      <c r="C113" s="367"/>
      <c r="D113" s="361"/>
      <c r="E113" s="372"/>
      <c r="F113" s="350"/>
      <c r="G113" s="382"/>
      <c r="H113" s="350"/>
      <c r="I113" s="223" t="s">
        <v>317</v>
      </c>
      <c r="J113" s="102" t="s">
        <v>318</v>
      </c>
      <c r="K113" s="103" t="s">
        <v>319</v>
      </c>
      <c r="L113" s="59"/>
    </row>
    <row r="114" spans="1:11" ht="16.5" customHeight="1" thickBot="1">
      <c r="A114" s="346" t="s">
        <v>1006</v>
      </c>
      <c r="B114" s="347"/>
      <c r="C114" s="347"/>
      <c r="D114" s="347"/>
      <c r="E114" s="347"/>
      <c r="F114" s="347"/>
      <c r="G114" s="347"/>
      <c r="H114" s="347"/>
      <c r="I114" s="347"/>
      <c r="J114" s="347"/>
      <c r="K114" s="348"/>
    </row>
    <row r="115" spans="1:11" ht="63">
      <c r="A115" s="362">
        <v>1</v>
      </c>
      <c r="B115" s="362" t="s">
        <v>1007</v>
      </c>
      <c r="C115" s="366">
        <v>100</v>
      </c>
      <c r="D115" s="357">
        <v>5619</v>
      </c>
      <c r="E115" s="389">
        <v>100</v>
      </c>
      <c r="F115" s="349">
        <v>7026</v>
      </c>
      <c r="G115" s="390">
        <v>100</v>
      </c>
      <c r="H115" s="349">
        <v>6483</v>
      </c>
      <c r="I115" s="151" t="s">
        <v>320</v>
      </c>
      <c r="J115" s="147" t="s">
        <v>321</v>
      </c>
      <c r="K115" s="205" t="s">
        <v>322</v>
      </c>
    </row>
    <row r="116" spans="1:11" ht="67.5" customHeight="1">
      <c r="A116" s="363"/>
      <c r="B116" s="363"/>
      <c r="C116" s="367"/>
      <c r="D116" s="358"/>
      <c r="E116" s="372"/>
      <c r="F116" s="350"/>
      <c r="G116" s="382"/>
      <c r="H116" s="350"/>
      <c r="I116" s="273" t="s">
        <v>323</v>
      </c>
      <c r="J116" s="147" t="s">
        <v>324</v>
      </c>
      <c r="K116" s="205" t="s">
        <v>325</v>
      </c>
    </row>
    <row r="117" spans="1:11" ht="63.75" customHeight="1">
      <c r="A117" s="362">
        <v>2</v>
      </c>
      <c r="B117" s="362" t="s">
        <v>1008</v>
      </c>
      <c r="C117" s="366">
        <v>89.27</v>
      </c>
      <c r="D117" s="357">
        <v>4886.256884</v>
      </c>
      <c r="E117" s="389">
        <v>93.98</v>
      </c>
      <c r="F117" s="349">
        <v>4074.622</v>
      </c>
      <c r="G117" s="390">
        <v>99.06</v>
      </c>
      <c r="H117" s="349">
        <v>8814.789</v>
      </c>
      <c r="I117" s="46" t="s">
        <v>326</v>
      </c>
      <c r="J117" s="40" t="s">
        <v>327</v>
      </c>
      <c r="K117" s="47" t="s">
        <v>328</v>
      </c>
    </row>
    <row r="118" spans="1:11" ht="47.25">
      <c r="A118" s="363"/>
      <c r="B118" s="363"/>
      <c r="C118" s="367"/>
      <c r="D118" s="358"/>
      <c r="E118" s="372"/>
      <c r="F118" s="350"/>
      <c r="G118" s="382"/>
      <c r="H118" s="350"/>
      <c r="I118" s="223" t="s">
        <v>329</v>
      </c>
      <c r="J118" s="102" t="s">
        <v>330</v>
      </c>
      <c r="K118" s="103" t="s">
        <v>331</v>
      </c>
    </row>
    <row r="119" spans="1:11" ht="47.25">
      <c r="A119" s="362">
        <v>3</v>
      </c>
      <c r="B119" s="362" t="s">
        <v>1009</v>
      </c>
      <c r="C119" s="366">
        <v>84</v>
      </c>
      <c r="D119" s="357">
        <v>2837</v>
      </c>
      <c r="E119" s="389">
        <v>85</v>
      </c>
      <c r="F119" s="349">
        <v>3227</v>
      </c>
      <c r="G119" s="390">
        <v>94</v>
      </c>
      <c r="H119" s="349">
        <v>3015</v>
      </c>
      <c r="I119" s="48" t="s">
        <v>332</v>
      </c>
      <c r="J119" s="9" t="s">
        <v>333</v>
      </c>
      <c r="K119" s="49" t="s">
        <v>334</v>
      </c>
    </row>
    <row r="120" spans="1:11" ht="63">
      <c r="A120" s="363"/>
      <c r="B120" s="363"/>
      <c r="C120" s="367"/>
      <c r="D120" s="358"/>
      <c r="E120" s="372"/>
      <c r="F120" s="350"/>
      <c r="G120" s="382"/>
      <c r="H120" s="350"/>
      <c r="I120" s="273" t="s">
        <v>335</v>
      </c>
      <c r="J120" s="147" t="s">
        <v>336</v>
      </c>
      <c r="K120" s="205" t="s">
        <v>337</v>
      </c>
    </row>
    <row r="121" spans="1:11" ht="100.5" customHeight="1">
      <c r="A121" s="362">
        <v>4</v>
      </c>
      <c r="B121" s="362" t="s">
        <v>1010</v>
      </c>
      <c r="C121" s="366">
        <v>72</v>
      </c>
      <c r="D121" s="357">
        <v>2163</v>
      </c>
      <c r="E121" s="389">
        <v>83</v>
      </c>
      <c r="F121" s="349">
        <v>2473</v>
      </c>
      <c r="G121" s="390">
        <v>83.22</v>
      </c>
      <c r="H121" s="349">
        <v>2503</v>
      </c>
      <c r="I121" s="211" t="s">
        <v>827</v>
      </c>
      <c r="J121" s="40" t="s">
        <v>828</v>
      </c>
      <c r="K121" s="47" t="s">
        <v>832</v>
      </c>
    </row>
    <row r="122" spans="1:11" ht="93.75" customHeight="1">
      <c r="A122" s="363"/>
      <c r="B122" s="363"/>
      <c r="C122" s="367"/>
      <c r="D122" s="358"/>
      <c r="E122" s="372"/>
      <c r="F122" s="350"/>
      <c r="G122" s="382"/>
      <c r="H122" s="350"/>
      <c r="I122" s="59" t="s">
        <v>830</v>
      </c>
      <c r="J122" s="102" t="s">
        <v>831</v>
      </c>
      <c r="K122" s="103" t="s">
        <v>829</v>
      </c>
    </row>
    <row r="123" spans="1:11" ht="54" customHeight="1">
      <c r="A123" s="362">
        <v>5</v>
      </c>
      <c r="B123" s="362" t="s">
        <v>1011</v>
      </c>
      <c r="C123" s="366">
        <v>81.7</v>
      </c>
      <c r="D123" s="357">
        <v>2597.9</v>
      </c>
      <c r="E123" s="389">
        <v>89.2</v>
      </c>
      <c r="F123" s="349">
        <v>2717.7</v>
      </c>
      <c r="G123" s="390">
        <v>90.8</v>
      </c>
      <c r="H123" s="349">
        <v>3635.6</v>
      </c>
      <c r="I123" s="46" t="s">
        <v>338</v>
      </c>
      <c r="J123" s="40" t="s">
        <v>339</v>
      </c>
      <c r="K123" s="47" t="s">
        <v>340</v>
      </c>
    </row>
    <row r="124" spans="1:11" ht="31.5">
      <c r="A124" s="363"/>
      <c r="B124" s="363"/>
      <c r="C124" s="367"/>
      <c r="D124" s="358"/>
      <c r="E124" s="372"/>
      <c r="F124" s="350"/>
      <c r="G124" s="382"/>
      <c r="H124" s="350"/>
      <c r="I124" s="223" t="s">
        <v>341</v>
      </c>
      <c r="J124" s="102" t="s">
        <v>342</v>
      </c>
      <c r="K124" s="103" t="s">
        <v>343</v>
      </c>
    </row>
    <row r="125" spans="1:11" ht="78.75">
      <c r="A125" s="362">
        <v>6</v>
      </c>
      <c r="B125" s="362" t="s">
        <v>1012</v>
      </c>
      <c r="C125" s="366">
        <v>80.6</v>
      </c>
      <c r="D125" s="357">
        <v>2608.26</v>
      </c>
      <c r="E125" s="389">
        <v>91.848</v>
      </c>
      <c r="F125" s="349">
        <v>3566.037</v>
      </c>
      <c r="G125" s="390">
        <v>89.844</v>
      </c>
      <c r="H125" s="349">
        <v>2823.754</v>
      </c>
      <c r="I125" s="46" t="s">
        <v>344</v>
      </c>
      <c r="J125" s="40" t="s">
        <v>345</v>
      </c>
      <c r="K125" s="47" t="s">
        <v>346</v>
      </c>
    </row>
    <row r="126" spans="1:11" ht="72" customHeight="1">
      <c r="A126" s="363"/>
      <c r="B126" s="363"/>
      <c r="C126" s="367"/>
      <c r="D126" s="358"/>
      <c r="E126" s="372"/>
      <c r="F126" s="350"/>
      <c r="G126" s="382"/>
      <c r="H126" s="350"/>
      <c r="I126" s="224" t="s">
        <v>347</v>
      </c>
      <c r="J126" s="120" t="s">
        <v>348</v>
      </c>
      <c r="K126" s="183" t="s">
        <v>349</v>
      </c>
    </row>
    <row r="127" spans="1:11" ht="90.75" customHeight="1">
      <c r="A127" s="362">
        <v>7</v>
      </c>
      <c r="B127" s="362" t="s">
        <v>1013</v>
      </c>
      <c r="C127" s="366">
        <v>100</v>
      </c>
      <c r="D127" s="357">
        <v>4101.26</v>
      </c>
      <c r="E127" s="389">
        <v>100</v>
      </c>
      <c r="F127" s="349">
        <v>4171.332756</v>
      </c>
      <c r="G127" s="390">
        <v>100</v>
      </c>
      <c r="H127" s="349">
        <v>6000.142387</v>
      </c>
      <c r="I127" s="46" t="s">
        <v>350</v>
      </c>
      <c r="J127" s="40" t="s">
        <v>351</v>
      </c>
      <c r="K127" s="47" t="s">
        <v>352</v>
      </c>
    </row>
    <row r="128" spans="1:11" ht="103.5" customHeight="1">
      <c r="A128" s="363"/>
      <c r="B128" s="363"/>
      <c r="C128" s="367"/>
      <c r="D128" s="358"/>
      <c r="E128" s="372"/>
      <c r="F128" s="350"/>
      <c r="G128" s="382"/>
      <c r="H128" s="350"/>
      <c r="I128" s="223" t="s">
        <v>353</v>
      </c>
      <c r="J128" s="102" t="s">
        <v>354</v>
      </c>
      <c r="K128" s="103" t="s">
        <v>355</v>
      </c>
    </row>
    <row r="129" spans="1:11" ht="78.75">
      <c r="A129" s="362">
        <v>8</v>
      </c>
      <c r="B129" s="362" t="s">
        <v>1014</v>
      </c>
      <c r="C129" s="366">
        <v>87.28</v>
      </c>
      <c r="D129" s="357">
        <v>4373.268698</v>
      </c>
      <c r="E129" s="389">
        <v>86.87</v>
      </c>
      <c r="F129" s="349">
        <v>3243.296318</v>
      </c>
      <c r="G129" s="390">
        <v>81.76</v>
      </c>
      <c r="H129" s="349">
        <v>2855.62445</v>
      </c>
      <c r="I129" s="48" t="s">
        <v>356</v>
      </c>
      <c r="J129" s="9" t="s">
        <v>357</v>
      </c>
      <c r="K129" s="49" t="s">
        <v>358</v>
      </c>
    </row>
    <row r="130" spans="1:11" ht="66" customHeight="1">
      <c r="A130" s="363"/>
      <c r="B130" s="363"/>
      <c r="C130" s="367"/>
      <c r="D130" s="358"/>
      <c r="E130" s="372"/>
      <c r="F130" s="350"/>
      <c r="G130" s="382"/>
      <c r="H130" s="350"/>
      <c r="I130" s="273" t="s">
        <v>359</v>
      </c>
      <c r="J130" s="147" t="s">
        <v>360</v>
      </c>
      <c r="K130" s="205" t="s">
        <v>361</v>
      </c>
    </row>
    <row r="131" spans="1:11" ht="42.75" customHeight="1">
      <c r="A131" s="80">
        <v>9</v>
      </c>
      <c r="B131" s="153" t="s">
        <v>1015</v>
      </c>
      <c r="C131" s="55">
        <v>100</v>
      </c>
      <c r="D131" s="297">
        <v>10000</v>
      </c>
      <c r="E131" s="48">
        <v>100</v>
      </c>
      <c r="F131" s="129">
        <v>10000</v>
      </c>
      <c r="G131" s="55">
        <v>100</v>
      </c>
      <c r="H131" s="129">
        <v>10000</v>
      </c>
      <c r="I131" s="213" t="s">
        <v>410</v>
      </c>
      <c r="J131" s="9" t="s">
        <v>410</v>
      </c>
      <c r="K131" s="49" t="s">
        <v>410</v>
      </c>
    </row>
    <row r="132" spans="1:11" ht="70.5" customHeight="1">
      <c r="A132" s="364">
        <v>10</v>
      </c>
      <c r="B132" s="364" t="s">
        <v>1016</v>
      </c>
      <c r="C132" s="365">
        <v>36.2</v>
      </c>
      <c r="D132" s="359">
        <v>724.74</v>
      </c>
      <c r="E132" s="389">
        <v>47.86</v>
      </c>
      <c r="F132" s="351">
        <v>998.17</v>
      </c>
      <c r="G132" s="391">
        <v>57.6</v>
      </c>
      <c r="H132" s="351">
        <v>1504.87</v>
      </c>
      <c r="I132" s="48" t="s">
        <v>473</v>
      </c>
      <c r="J132" s="9" t="s">
        <v>477</v>
      </c>
      <c r="K132" s="49" t="s">
        <v>479</v>
      </c>
    </row>
    <row r="133" spans="1:11" ht="81.75" customHeight="1">
      <c r="A133" s="362"/>
      <c r="B133" s="362"/>
      <c r="C133" s="366"/>
      <c r="D133" s="360"/>
      <c r="E133" s="389"/>
      <c r="F133" s="349"/>
      <c r="G133" s="390"/>
      <c r="H133" s="349"/>
      <c r="I133" s="273" t="s">
        <v>474</v>
      </c>
      <c r="J133" s="9" t="s">
        <v>478</v>
      </c>
      <c r="K133" s="205" t="s">
        <v>480</v>
      </c>
    </row>
    <row r="134" spans="1:11" ht="81.75" customHeight="1">
      <c r="A134" s="363"/>
      <c r="B134" s="363"/>
      <c r="C134" s="367"/>
      <c r="D134" s="361"/>
      <c r="E134" s="372"/>
      <c r="F134" s="350"/>
      <c r="G134" s="382"/>
      <c r="H134" s="350"/>
      <c r="I134" s="9" t="s">
        <v>475</v>
      </c>
      <c r="J134" s="9" t="s">
        <v>476</v>
      </c>
      <c r="K134" s="205" t="s">
        <v>481</v>
      </c>
    </row>
    <row r="135" spans="1:11" ht="80.25" customHeight="1">
      <c r="A135" s="364">
        <v>11</v>
      </c>
      <c r="B135" s="364" t="s">
        <v>1017</v>
      </c>
      <c r="C135" s="365">
        <v>85.5345912</v>
      </c>
      <c r="D135" s="359">
        <v>4448.79554</v>
      </c>
      <c r="E135" s="389">
        <v>97.5619119</v>
      </c>
      <c r="F135" s="351">
        <v>7943.01615</v>
      </c>
      <c r="G135" s="391">
        <v>95.8991723</v>
      </c>
      <c r="H135" s="351">
        <v>4005.33896</v>
      </c>
      <c r="I135" s="46" t="s">
        <v>850</v>
      </c>
      <c r="J135" s="40" t="s">
        <v>848</v>
      </c>
      <c r="K135" s="47" t="s">
        <v>849</v>
      </c>
    </row>
    <row r="136" spans="1:11" ht="78.75">
      <c r="A136" s="362"/>
      <c r="B136" s="362"/>
      <c r="C136" s="366"/>
      <c r="D136" s="360"/>
      <c r="E136" s="389"/>
      <c r="F136" s="349"/>
      <c r="G136" s="390"/>
      <c r="H136" s="349"/>
      <c r="I136" s="10" t="s">
        <v>362</v>
      </c>
      <c r="J136" s="298"/>
      <c r="K136" s="47" t="s">
        <v>851</v>
      </c>
    </row>
    <row r="137" spans="1:11" ht="50.25" customHeight="1">
      <c r="A137" s="363"/>
      <c r="B137" s="363"/>
      <c r="C137" s="367"/>
      <c r="D137" s="361"/>
      <c r="E137" s="372"/>
      <c r="F137" s="350"/>
      <c r="G137" s="382"/>
      <c r="H137" s="350"/>
      <c r="I137" s="11" t="s">
        <v>363</v>
      </c>
      <c r="J137" s="58"/>
      <c r="K137" s="183"/>
    </row>
    <row r="138" spans="1:11" ht="94.5">
      <c r="A138" s="362">
        <v>12</v>
      </c>
      <c r="B138" s="362" t="s">
        <v>1018</v>
      </c>
      <c r="C138" s="366">
        <v>100</v>
      </c>
      <c r="D138" s="357">
        <v>4097.66842</v>
      </c>
      <c r="E138" s="389">
        <v>100</v>
      </c>
      <c r="F138" s="349">
        <v>7155.2109</v>
      </c>
      <c r="G138" s="390">
        <v>100</v>
      </c>
      <c r="H138" s="349">
        <v>9985.5711</v>
      </c>
      <c r="I138" s="48" t="s">
        <v>364</v>
      </c>
      <c r="J138" s="9" t="s">
        <v>854</v>
      </c>
      <c r="K138" s="49" t="s">
        <v>855</v>
      </c>
    </row>
    <row r="139" spans="1:11" ht="94.5">
      <c r="A139" s="363"/>
      <c r="B139" s="363"/>
      <c r="C139" s="367"/>
      <c r="D139" s="358"/>
      <c r="E139" s="372"/>
      <c r="F139" s="350"/>
      <c r="G139" s="382"/>
      <c r="H139" s="350"/>
      <c r="I139" s="273" t="s">
        <v>853</v>
      </c>
      <c r="J139" s="291" t="s">
        <v>365</v>
      </c>
      <c r="K139" s="205"/>
    </row>
    <row r="140" spans="1:11" ht="47.25" customHeight="1">
      <c r="A140" s="362">
        <v>13</v>
      </c>
      <c r="B140" s="362" t="s">
        <v>1019</v>
      </c>
      <c r="C140" s="366">
        <v>84.33734939759036</v>
      </c>
      <c r="D140" s="357">
        <v>3221.8028741471912</v>
      </c>
      <c r="E140" s="389">
        <v>99.34208435304961</v>
      </c>
      <c r="F140" s="349">
        <v>4709.853939776846</v>
      </c>
      <c r="G140" s="390">
        <v>97.49064695683914</v>
      </c>
      <c r="H140" s="349">
        <v>3929.7838767781577</v>
      </c>
      <c r="I140" s="46" t="s">
        <v>740</v>
      </c>
      <c r="J140" s="222" t="s">
        <v>742</v>
      </c>
      <c r="K140" s="49" t="s">
        <v>744</v>
      </c>
    </row>
    <row r="141" spans="1:11" ht="110.25" customHeight="1">
      <c r="A141" s="363"/>
      <c r="B141" s="363"/>
      <c r="C141" s="367"/>
      <c r="D141" s="358"/>
      <c r="E141" s="372"/>
      <c r="F141" s="350"/>
      <c r="G141" s="382"/>
      <c r="H141" s="350"/>
      <c r="I141" s="223" t="s">
        <v>741</v>
      </c>
      <c r="J141" s="102" t="s">
        <v>743</v>
      </c>
      <c r="K141" s="205" t="s">
        <v>745</v>
      </c>
    </row>
    <row r="142" spans="1:11" ht="66.75" customHeight="1">
      <c r="A142" s="362">
        <v>14</v>
      </c>
      <c r="B142" s="362" t="s">
        <v>1020</v>
      </c>
      <c r="C142" s="366">
        <v>73.82</v>
      </c>
      <c r="D142" s="357">
        <v>2287.20661</v>
      </c>
      <c r="E142" s="389">
        <v>81.9</v>
      </c>
      <c r="F142" s="349">
        <v>2797.7017</v>
      </c>
      <c r="G142" s="390">
        <v>85.797254</v>
      </c>
      <c r="H142" s="349">
        <v>4124.4582</v>
      </c>
      <c r="I142" s="48" t="s">
        <v>366</v>
      </c>
      <c r="J142" s="9" t="s">
        <v>367</v>
      </c>
      <c r="K142" s="49" t="s">
        <v>368</v>
      </c>
    </row>
    <row r="143" spans="1:11" ht="107.25" customHeight="1">
      <c r="A143" s="363"/>
      <c r="B143" s="363"/>
      <c r="C143" s="367"/>
      <c r="D143" s="358"/>
      <c r="E143" s="372"/>
      <c r="F143" s="350"/>
      <c r="G143" s="382"/>
      <c r="H143" s="350"/>
      <c r="I143" s="223" t="s">
        <v>859</v>
      </c>
      <c r="J143" s="59" t="s">
        <v>860</v>
      </c>
      <c r="K143" s="103" t="s">
        <v>369</v>
      </c>
    </row>
    <row r="144" spans="1:11" ht="47.25">
      <c r="A144" s="362">
        <v>15</v>
      </c>
      <c r="B144" s="362" t="s">
        <v>1021</v>
      </c>
      <c r="C144" s="366">
        <v>80.77</v>
      </c>
      <c r="D144" s="357">
        <v>2935.5687</v>
      </c>
      <c r="E144" s="389">
        <v>84.4</v>
      </c>
      <c r="F144" s="349">
        <v>2912.7721</v>
      </c>
      <c r="G144" s="390">
        <v>97.19</v>
      </c>
      <c r="H144" s="349">
        <v>5295.2562</v>
      </c>
      <c r="I144" s="46" t="s">
        <v>370</v>
      </c>
      <c r="J144" s="40" t="s">
        <v>371</v>
      </c>
      <c r="K144" s="47" t="s">
        <v>372</v>
      </c>
    </row>
    <row r="145" spans="1:11" ht="78.75">
      <c r="A145" s="363"/>
      <c r="B145" s="363"/>
      <c r="C145" s="367"/>
      <c r="D145" s="358"/>
      <c r="E145" s="372"/>
      <c r="F145" s="350"/>
      <c r="G145" s="382"/>
      <c r="H145" s="350"/>
      <c r="I145" s="223" t="s">
        <v>373</v>
      </c>
      <c r="J145" s="102" t="s">
        <v>374</v>
      </c>
      <c r="K145" s="103" t="s">
        <v>375</v>
      </c>
    </row>
    <row r="146" spans="1:11" ht="63">
      <c r="A146" s="362">
        <v>16</v>
      </c>
      <c r="B146" s="362" t="s">
        <v>1022</v>
      </c>
      <c r="C146" s="366">
        <v>83.3</v>
      </c>
      <c r="D146" s="357">
        <v>3281.891131</v>
      </c>
      <c r="E146" s="389">
        <v>79.19</v>
      </c>
      <c r="F146" s="349">
        <v>2415.257779</v>
      </c>
      <c r="G146" s="390">
        <v>89.68</v>
      </c>
      <c r="H146" s="349">
        <v>3712.03296</v>
      </c>
      <c r="I146" s="46" t="s">
        <v>376</v>
      </c>
      <c r="J146" s="40" t="s">
        <v>377</v>
      </c>
      <c r="K146" s="47" t="s">
        <v>378</v>
      </c>
    </row>
    <row r="147" spans="1:11" ht="78.75">
      <c r="A147" s="363"/>
      <c r="B147" s="363"/>
      <c r="C147" s="367"/>
      <c r="D147" s="358"/>
      <c r="E147" s="372"/>
      <c r="F147" s="350"/>
      <c r="G147" s="382"/>
      <c r="H147" s="350"/>
      <c r="I147" s="223" t="s">
        <v>379</v>
      </c>
      <c r="J147" s="102" t="s">
        <v>380</v>
      </c>
      <c r="K147" s="103" t="s">
        <v>381</v>
      </c>
    </row>
    <row r="148" spans="1:11" ht="78.75">
      <c r="A148" s="364">
        <v>17</v>
      </c>
      <c r="B148" s="364" t="s">
        <v>1023</v>
      </c>
      <c r="C148" s="365">
        <v>94.7368</v>
      </c>
      <c r="D148" s="359">
        <v>3232.8</v>
      </c>
      <c r="E148" s="389">
        <v>92.694</v>
      </c>
      <c r="F148" s="351">
        <v>3654.096</v>
      </c>
      <c r="G148" s="391">
        <v>95.36266</v>
      </c>
      <c r="H148" s="351">
        <v>6635.422</v>
      </c>
      <c r="I148" s="222" t="s">
        <v>867</v>
      </c>
      <c r="J148" s="40" t="s">
        <v>868</v>
      </c>
      <c r="K148" s="103" t="s">
        <v>869</v>
      </c>
    </row>
    <row r="149" spans="1:11" ht="63">
      <c r="A149" s="362"/>
      <c r="B149" s="362"/>
      <c r="C149" s="366"/>
      <c r="D149" s="360"/>
      <c r="E149" s="389"/>
      <c r="F149" s="349"/>
      <c r="G149" s="390"/>
      <c r="H149" s="349"/>
      <c r="I149" s="48" t="s">
        <v>382</v>
      </c>
      <c r="J149" s="9" t="s">
        <v>383</v>
      </c>
      <c r="K149" s="49" t="s">
        <v>384</v>
      </c>
    </row>
    <row r="150" spans="1:11" ht="63.75" thickBot="1">
      <c r="A150" s="363"/>
      <c r="B150" s="363"/>
      <c r="C150" s="367"/>
      <c r="D150" s="361"/>
      <c r="E150" s="372"/>
      <c r="F150" s="350"/>
      <c r="G150" s="382"/>
      <c r="H150" s="350"/>
      <c r="I150" s="224" t="s">
        <v>870</v>
      </c>
      <c r="J150" s="120" t="s">
        <v>871</v>
      </c>
      <c r="K150" s="183" t="s">
        <v>872</v>
      </c>
    </row>
    <row r="151" spans="1:11" ht="16.5" thickBot="1">
      <c r="A151" s="346" t="s">
        <v>1024</v>
      </c>
      <c r="B151" s="347"/>
      <c r="C151" s="347"/>
      <c r="D151" s="347"/>
      <c r="E151" s="347"/>
      <c r="F151" s="347"/>
      <c r="G151" s="347"/>
      <c r="H151" s="347"/>
      <c r="I151" s="347"/>
      <c r="J151" s="347"/>
      <c r="K151" s="348"/>
    </row>
    <row r="152" spans="1:11" ht="96" customHeight="1">
      <c r="A152" s="293">
        <v>1</v>
      </c>
      <c r="B152" s="156" t="s">
        <v>1025</v>
      </c>
      <c r="C152" s="322">
        <v>100</v>
      </c>
      <c r="D152" s="294">
        <v>10000</v>
      </c>
      <c r="E152" s="295">
        <v>100</v>
      </c>
      <c r="F152" s="296">
        <v>10000</v>
      </c>
      <c r="G152" s="322">
        <v>100</v>
      </c>
      <c r="H152" s="296">
        <v>10000</v>
      </c>
      <c r="I152" s="273" t="s">
        <v>739</v>
      </c>
      <c r="J152" s="147" t="s">
        <v>739</v>
      </c>
      <c r="K152" s="205" t="s">
        <v>739</v>
      </c>
    </row>
    <row r="153" spans="1:11" ht="79.5" customHeight="1">
      <c r="A153" s="80">
        <v>2</v>
      </c>
      <c r="B153" s="153" t="s">
        <v>1026</v>
      </c>
      <c r="C153" s="55">
        <v>100</v>
      </c>
      <c r="D153" s="297">
        <v>10000</v>
      </c>
      <c r="E153" s="48">
        <v>100</v>
      </c>
      <c r="F153" s="129">
        <v>10000</v>
      </c>
      <c r="G153" s="55">
        <v>100</v>
      </c>
      <c r="H153" s="129">
        <v>10000</v>
      </c>
      <c r="I153" s="213" t="s">
        <v>385</v>
      </c>
      <c r="J153" s="9" t="s">
        <v>385</v>
      </c>
      <c r="K153" s="49" t="s">
        <v>385</v>
      </c>
    </row>
    <row r="154" spans="1:11" ht="78.75">
      <c r="A154" s="364">
        <v>3</v>
      </c>
      <c r="B154" s="364" t="s">
        <v>1027</v>
      </c>
      <c r="C154" s="365">
        <v>100</v>
      </c>
      <c r="D154" s="359">
        <v>4092.465753424658</v>
      </c>
      <c r="E154" s="389">
        <v>100</v>
      </c>
      <c r="F154" s="351">
        <v>5837.074143543551</v>
      </c>
      <c r="G154" s="391">
        <v>100</v>
      </c>
      <c r="H154" s="351">
        <v>6037.9579765309745</v>
      </c>
      <c r="I154" s="222" t="s">
        <v>386</v>
      </c>
      <c r="J154" s="40" t="s">
        <v>387</v>
      </c>
      <c r="K154" s="47" t="s">
        <v>388</v>
      </c>
    </row>
    <row r="155" spans="1:11" ht="31.5">
      <c r="A155" s="362"/>
      <c r="B155" s="362"/>
      <c r="C155" s="366"/>
      <c r="D155" s="360"/>
      <c r="E155" s="389"/>
      <c r="F155" s="349"/>
      <c r="G155" s="390"/>
      <c r="H155" s="349"/>
      <c r="I155" s="213" t="s">
        <v>389</v>
      </c>
      <c r="J155" s="9" t="s">
        <v>390</v>
      </c>
      <c r="K155" s="47" t="s">
        <v>391</v>
      </c>
    </row>
    <row r="156" spans="1:11" ht="78.75">
      <c r="A156" s="363"/>
      <c r="B156" s="363"/>
      <c r="C156" s="367"/>
      <c r="D156" s="361"/>
      <c r="E156" s="372"/>
      <c r="F156" s="350"/>
      <c r="G156" s="382"/>
      <c r="H156" s="350"/>
      <c r="I156" s="213" t="s">
        <v>392</v>
      </c>
      <c r="J156" s="9" t="s">
        <v>393</v>
      </c>
      <c r="K156" s="47" t="s">
        <v>394</v>
      </c>
    </row>
    <row r="157" spans="1:11" ht="37.5" customHeight="1">
      <c r="A157" s="80">
        <v>4</v>
      </c>
      <c r="B157" s="153" t="s">
        <v>1028</v>
      </c>
      <c r="C157" s="55">
        <v>100</v>
      </c>
      <c r="D157" s="297">
        <v>10000</v>
      </c>
      <c r="E157" s="48">
        <v>100</v>
      </c>
      <c r="F157" s="129">
        <v>10000</v>
      </c>
      <c r="G157" s="55">
        <v>100</v>
      </c>
      <c r="H157" s="129">
        <v>10000</v>
      </c>
      <c r="I157" s="213" t="s">
        <v>490</v>
      </c>
      <c r="J157" s="9" t="s">
        <v>490</v>
      </c>
      <c r="K157" s="49" t="s">
        <v>490</v>
      </c>
    </row>
    <row r="158" spans="1:11" ht="47.25">
      <c r="A158" s="80">
        <v>5</v>
      </c>
      <c r="B158" s="153" t="s">
        <v>1029</v>
      </c>
      <c r="C158" s="55">
        <v>100</v>
      </c>
      <c r="D158" s="297">
        <v>10000</v>
      </c>
      <c r="E158" s="48">
        <v>100</v>
      </c>
      <c r="F158" s="129">
        <v>10000</v>
      </c>
      <c r="G158" s="55">
        <v>100</v>
      </c>
      <c r="H158" s="129">
        <v>10000</v>
      </c>
      <c r="I158" s="213" t="s">
        <v>172</v>
      </c>
      <c r="J158" s="9" t="s">
        <v>172</v>
      </c>
      <c r="K158" s="49" t="s">
        <v>172</v>
      </c>
    </row>
    <row r="159" spans="1:11" ht="78.75" customHeight="1">
      <c r="A159" s="362">
        <v>6</v>
      </c>
      <c r="B159" s="362" t="s">
        <v>1030</v>
      </c>
      <c r="C159" s="366">
        <v>100</v>
      </c>
      <c r="D159" s="357">
        <v>7708.48</v>
      </c>
      <c r="E159" s="389">
        <v>100</v>
      </c>
      <c r="F159" s="349">
        <v>8854.42</v>
      </c>
      <c r="G159" s="390">
        <v>100</v>
      </c>
      <c r="H159" s="349">
        <v>9176.98</v>
      </c>
      <c r="I159" s="48" t="s">
        <v>876</v>
      </c>
      <c r="J159" s="9" t="s">
        <v>877</v>
      </c>
      <c r="K159" s="49" t="s">
        <v>878</v>
      </c>
    </row>
    <row r="160" spans="1:11" ht="72" customHeight="1">
      <c r="A160" s="363"/>
      <c r="B160" s="363"/>
      <c r="C160" s="367"/>
      <c r="D160" s="358"/>
      <c r="E160" s="372"/>
      <c r="F160" s="350"/>
      <c r="G160" s="382"/>
      <c r="H160" s="350"/>
      <c r="I160" s="223" t="s">
        <v>407</v>
      </c>
      <c r="J160" s="102" t="s">
        <v>408</v>
      </c>
      <c r="K160" s="205" t="s">
        <v>409</v>
      </c>
    </row>
    <row r="161" spans="1:11" ht="56.25" customHeight="1">
      <c r="A161" s="362">
        <v>7</v>
      </c>
      <c r="B161" s="362" t="s">
        <v>1031</v>
      </c>
      <c r="C161" s="366">
        <v>100</v>
      </c>
      <c r="D161" s="357">
        <v>5408.16</v>
      </c>
      <c r="E161" s="389">
        <v>100</v>
      </c>
      <c r="F161" s="349">
        <v>8763.8</v>
      </c>
      <c r="G161" s="390">
        <v>100</v>
      </c>
      <c r="H161" s="349">
        <v>5398.13</v>
      </c>
      <c r="I161" s="213" t="s">
        <v>879</v>
      </c>
      <c r="J161" s="9" t="s">
        <v>880</v>
      </c>
      <c r="K161" s="49" t="s">
        <v>881</v>
      </c>
    </row>
    <row r="162" spans="1:11" ht="66" customHeight="1">
      <c r="A162" s="363"/>
      <c r="B162" s="363"/>
      <c r="C162" s="367"/>
      <c r="D162" s="358"/>
      <c r="E162" s="372"/>
      <c r="F162" s="350"/>
      <c r="G162" s="382"/>
      <c r="H162" s="350"/>
      <c r="I162" s="273" t="s">
        <v>395</v>
      </c>
      <c r="J162" s="147" t="s">
        <v>396</v>
      </c>
      <c r="K162" s="49" t="s">
        <v>397</v>
      </c>
    </row>
    <row r="163" spans="1:11" ht="79.5" customHeight="1">
      <c r="A163" s="362">
        <v>8</v>
      </c>
      <c r="B163" s="362" t="s">
        <v>1032</v>
      </c>
      <c r="C163" s="366">
        <v>100</v>
      </c>
      <c r="D163" s="357">
        <v>5896.437</v>
      </c>
      <c r="E163" s="389">
        <v>100</v>
      </c>
      <c r="F163" s="349">
        <v>5552.48</v>
      </c>
      <c r="G163" s="390">
        <v>100</v>
      </c>
      <c r="H163" s="349">
        <v>5628.421</v>
      </c>
      <c r="I163" s="213" t="s">
        <v>882</v>
      </c>
      <c r="J163" s="9" t="s">
        <v>883</v>
      </c>
      <c r="K163" s="49" t="s">
        <v>884</v>
      </c>
    </row>
    <row r="164" spans="1:11" ht="79.5" customHeight="1">
      <c r="A164" s="363"/>
      <c r="B164" s="363"/>
      <c r="C164" s="367"/>
      <c r="D164" s="358"/>
      <c r="E164" s="372"/>
      <c r="F164" s="350"/>
      <c r="G164" s="382"/>
      <c r="H164" s="350"/>
      <c r="I164" s="213" t="s">
        <v>885</v>
      </c>
      <c r="J164" s="9" t="s">
        <v>886</v>
      </c>
      <c r="K164" s="49" t="s">
        <v>887</v>
      </c>
    </row>
    <row r="165" spans="1:11" ht="47.25">
      <c r="A165" s="364">
        <v>9</v>
      </c>
      <c r="B165" s="364" t="s">
        <v>1033</v>
      </c>
      <c r="C165" s="365">
        <v>66.83</v>
      </c>
      <c r="D165" s="359">
        <v>1837.21</v>
      </c>
      <c r="E165" s="371">
        <v>65.27</v>
      </c>
      <c r="F165" s="351">
        <v>1794.31</v>
      </c>
      <c r="G165" s="391">
        <v>73.39</v>
      </c>
      <c r="H165" s="351">
        <v>2159.92</v>
      </c>
      <c r="I165" s="22" t="s">
        <v>398</v>
      </c>
      <c r="J165" s="11" t="s">
        <v>399</v>
      </c>
      <c r="K165" s="69" t="s">
        <v>400</v>
      </c>
    </row>
    <row r="166" spans="1:11" ht="94.5">
      <c r="A166" s="362"/>
      <c r="B166" s="362"/>
      <c r="C166" s="366"/>
      <c r="D166" s="360"/>
      <c r="E166" s="389"/>
      <c r="F166" s="349"/>
      <c r="G166" s="390"/>
      <c r="H166" s="349"/>
      <c r="I166" s="222" t="s">
        <v>401</v>
      </c>
      <c r="J166" s="40" t="s">
        <v>402</v>
      </c>
      <c r="K166" s="47" t="s">
        <v>403</v>
      </c>
    </row>
    <row r="167" spans="1:11" ht="88.5" customHeight="1" thickBot="1">
      <c r="A167" s="392"/>
      <c r="B167" s="392"/>
      <c r="C167" s="393"/>
      <c r="D167" s="395"/>
      <c r="E167" s="394"/>
      <c r="F167" s="352"/>
      <c r="G167" s="396"/>
      <c r="H167" s="352"/>
      <c r="I167" s="255" t="s">
        <v>404</v>
      </c>
      <c r="J167" s="184" t="s">
        <v>405</v>
      </c>
      <c r="K167" s="199" t="s">
        <v>406</v>
      </c>
    </row>
    <row r="168" spans="1:11" ht="51" customHeight="1" hidden="1" thickBot="1">
      <c r="A168" s="195">
        <v>28</v>
      </c>
      <c r="B168" s="146" t="s">
        <v>1034</v>
      </c>
      <c r="C168" s="196"/>
      <c r="D168" s="196"/>
      <c r="E168" s="196"/>
      <c r="F168" s="197"/>
      <c r="G168" s="196"/>
      <c r="H168" s="197"/>
      <c r="I168" s="198"/>
      <c r="J168" s="198"/>
      <c r="K168" s="199"/>
    </row>
  </sheetData>
  <mergeCells count="479">
    <mergeCell ref="G165:G167"/>
    <mergeCell ref="G163:G164"/>
    <mergeCell ref="G161:G162"/>
    <mergeCell ref="A165:A167"/>
    <mergeCell ref="B165:B167"/>
    <mergeCell ref="C165:C167"/>
    <mergeCell ref="E165:E167"/>
    <mergeCell ref="D165:D167"/>
    <mergeCell ref="H161:H162"/>
    <mergeCell ref="A163:A164"/>
    <mergeCell ref="B163:B164"/>
    <mergeCell ref="C163:C164"/>
    <mergeCell ref="E163:E164"/>
    <mergeCell ref="D163:D164"/>
    <mergeCell ref="A161:A162"/>
    <mergeCell ref="B161:B162"/>
    <mergeCell ref="C161:C162"/>
    <mergeCell ref="E161:E162"/>
    <mergeCell ref="D161:D162"/>
    <mergeCell ref="G154:G156"/>
    <mergeCell ref="H154:H156"/>
    <mergeCell ref="A159:A160"/>
    <mergeCell ref="B159:B160"/>
    <mergeCell ref="C159:C160"/>
    <mergeCell ref="E159:E160"/>
    <mergeCell ref="D159:D160"/>
    <mergeCell ref="G159:G160"/>
    <mergeCell ref="H159:H160"/>
    <mergeCell ref="A154:A156"/>
    <mergeCell ref="B154:B156"/>
    <mergeCell ref="C154:C156"/>
    <mergeCell ref="E154:E156"/>
    <mergeCell ref="E146:E147"/>
    <mergeCell ref="G146:G147"/>
    <mergeCell ref="A148:A150"/>
    <mergeCell ref="B148:B150"/>
    <mergeCell ref="C148:C150"/>
    <mergeCell ref="E148:E150"/>
    <mergeCell ref="G148:G150"/>
    <mergeCell ref="C142:C143"/>
    <mergeCell ref="E142:E143"/>
    <mergeCell ref="G142:G143"/>
    <mergeCell ref="C140:C141"/>
    <mergeCell ref="E140:E141"/>
    <mergeCell ref="G140:G141"/>
    <mergeCell ref="G138:G139"/>
    <mergeCell ref="H138:H139"/>
    <mergeCell ref="H140:H141"/>
    <mergeCell ref="C138:C139"/>
    <mergeCell ref="E138:E139"/>
    <mergeCell ref="E135:E137"/>
    <mergeCell ref="G135:G137"/>
    <mergeCell ref="E129:E130"/>
    <mergeCell ref="G129:G130"/>
    <mergeCell ref="F129:F130"/>
    <mergeCell ref="A132:A134"/>
    <mergeCell ref="B132:B134"/>
    <mergeCell ref="C132:C134"/>
    <mergeCell ref="E132:E134"/>
    <mergeCell ref="G132:G134"/>
    <mergeCell ref="E123:E124"/>
    <mergeCell ref="G123:G124"/>
    <mergeCell ref="E127:E128"/>
    <mergeCell ref="G127:G128"/>
    <mergeCell ref="E125:E126"/>
    <mergeCell ref="G125:G126"/>
    <mergeCell ref="F127:F128"/>
    <mergeCell ref="E121:E122"/>
    <mergeCell ref="G121:G122"/>
    <mergeCell ref="E119:E120"/>
    <mergeCell ref="G119:G120"/>
    <mergeCell ref="E117:E118"/>
    <mergeCell ref="G117:G118"/>
    <mergeCell ref="F117:F118"/>
    <mergeCell ref="H115:H116"/>
    <mergeCell ref="H117:H118"/>
    <mergeCell ref="B115:B116"/>
    <mergeCell ref="C115:C116"/>
    <mergeCell ref="E115:E116"/>
    <mergeCell ref="G115:G116"/>
    <mergeCell ref="D115:D116"/>
    <mergeCell ref="F115:F116"/>
    <mergeCell ref="G108:G110"/>
    <mergeCell ref="H108:H110"/>
    <mergeCell ref="A111:A113"/>
    <mergeCell ref="B111:B113"/>
    <mergeCell ref="C111:C113"/>
    <mergeCell ref="E111:E113"/>
    <mergeCell ref="G111:G113"/>
    <mergeCell ref="H111:H113"/>
    <mergeCell ref="A108:A110"/>
    <mergeCell ref="B108:B110"/>
    <mergeCell ref="C108:C110"/>
    <mergeCell ref="E108:E110"/>
    <mergeCell ref="G100:G102"/>
    <mergeCell ref="H100:H102"/>
    <mergeCell ref="A105:A107"/>
    <mergeCell ref="B105:B107"/>
    <mergeCell ref="C105:C107"/>
    <mergeCell ref="E105:E107"/>
    <mergeCell ref="G105:G107"/>
    <mergeCell ref="H105:H107"/>
    <mergeCell ref="A100:A102"/>
    <mergeCell ref="B100:B102"/>
    <mergeCell ref="C100:C102"/>
    <mergeCell ref="E100:E102"/>
    <mergeCell ref="D100:D102"/>
    <mergeCell ref="G92:G93"/>
    <mergeCell ref="H92:H93"/>
    <mergeCell ref="A97:A99"/>
    <mergeCell ref="B97:B99"/>
    <mergeCell ref="C97:C99"/>
    <mergeCell ref="E97:E99"/>
    <mergeCell ref="D97:D99"/>
    <mergeCell ref="G97:G99"/>
    <mergeCell ref="H97:H99"/>
    <mergeCell ref="A92:A93"/>
    <mergeCell ref="B92:B93"/>
    <mergeCell ref="C92:C93"/>
    <mergeCell ref="E92:E93"/>
    <mergeCell ref="D92:D93"/>
    <mergeCell ref="G88:G89"/>
    <mergeCell ref="H88:H89"/>
    <mergeCell ref="A90:A91"/>
    <mergeCell ref="B90:B91"/>
    <mergeCell ref="C90:C91"/>
    <mergeCell ref="E90:E91"/>
    <mergeCell ref="D90:D91"/>
    <mergeCell ref="G90:G91"/>
    <mergeCell ref="H90:H91"/>
    <mergeCell ref="A88:A89"/>
    <mergeCell ref="B88:B89"/>
    <mergeCell ref="C88:C89"/>
    <mergeCell ref="E88:E89"/>
    <mergeCell ref="D88:D89"/>
    <mergeCell ref="G83:G85"/>
    <mergeCell ref="H83:H85"/>
    <mergeCell ref="A86:A87"/>
    <mergeCell ref="B86:B87"/>
    <mergeCell ref="C86:C87"/>
    <mergeCell ref="E86:E87"/>
    <mergeCell ref="D86:D87"/>
    <mergeCell ref="G86:G87"/>
    <mergeCell ref="H86:H87"/>
    <mergeCell ref="A83:A85"/>
    <mergeCell ref="B83:B85"/>
    <mergeCell ref="C83:C85"/>
    <mergeCell ref="E83:E85"/>
    <mergeCell ref="D83:D85"/>
    <mergeCell ref="G76:G78"/>
    <mergeCell ref="H76:H78"/>
    <mergeCell ref="A81:A82"/>
    <mergeCell ref="B81:B82"/>
    <mergeCell ref="C81:C82"/>
    <mergeCell ref="E81:E82"/>
    <mergeCell ref="D81:D82"/>
    <mergeCell ref="G81:G82"/>
    <mergeCell ref="H81:H82"/>
    <mergeCell ref="A76:A78"/>
    <mergeCell ref="B76:B78"/>
    <mergeCell ref="C76:C78"/>
    <mergeCell ref="E76:E78"/>
    <mergeCell ref="D76:D78"/>
    <mergeCell ref="G69:G71"/>
    <mergeCell ref="H69:H71"/>
    <mergeCell ref="A72:A74"/>
    <mergeCell ref="B72:B74"/>
    <mergeCell ref="C72:C74"/>
    <mergeCell ref="E72:E74"/>
    <mergeCell ref="D72:D74"/>
    <mergeCell ref="G72:G74"/>
    <mergeCell ref="H72:H74"/>
    <mergeCell ref="A69:A71"/>
    <mergeCell ref="B69:B71"/>
    <mergeCell ref="C69:C71"/>
    <mergeCell ref="E69:E71"/>
    <mergeCell ref="D69:D71"/>
    <mergeCell ref="G63:G65"/>
    <mergeCell ref="H63:H65"/>
    <mergeCell ref="A66:A68"/>
    <mergeCell ref="B66:B68"/>
    <mergeCell ref="C66:C68"/>
    <mergeCell ref="E66:E68"/>
    <mergeCell ref="D66:D68"/>
    <mergeCell ref="G66:G68"/>
    <mergeCell ref="H66:H68"/>
    <mergeCell ref="A63:A65"/>
    <mergeCell ref="B63:B65"/>
    <mergeCell ref="C63:C65"/>
    <mergeCell ref="E63:E65"/>
    <mergeCell ref="D63:D65"/>
    <mergeCell ref="G57:G59"/>
    <mergeCell ref="H57:H59"/>
    <mergeCell ref="A60:A62"/>
    <mergeCell ref="B60:B62"/>
    <mergeCell ref="C60:C62"/>
    <mergeCell ref="E60:E62"/>
    <mergeCell ref="D60:D62"/>
    <mergeCell ref="G60:G62"/>
    <mergeCell ref="H60:H62"/>
    <mergeCell ref="A57:A59"/>
    <mergeCell ref="B57:B59"/>
    <mergeCell ref="C57:C59"/>
    <mergeCell ref="E57:E59"/>
    <mergeCell ref="D57:D59"/>
    <mergeCell ref="G51:G53"/>
    <mergeCell ref="H51:H53"/>
    <mergeCell ref="A54:A56"/>
    <mergeCell ref="B54:B56"/>
    <mergeCell ref="C54:C56"/>
    <mergeCell ref="E54:E56"/>
    <mergeCell ref="D54:D56"/>
    <mergeCell ref="G54:G56"/>
    <mergeCell ref="H54:H56"/>
    <mergeCell ref="A51:A53"/>
    <mergeCell ref="B51:B53"/>
    <mergeCell ref="C51:C53"/>
    <mergeCell ref="E51:E53"/>
    <mergeCell ref="D51:D53"/>
    <mergeCell ref="G45:G46"/>
    <mergeCell ref="H45:H46"/>
    <mergeCell ref="A47:A49"/>
    <mergeCell ref="B47:B49"/>
    <mergeCell ref="C47:C49"/>
    <mergeCell ref="E47:E49"/>
    <mergeCell ref="D47:D49"/>
    <mergeCell ref="G47:G49"/>
    <mergeCell ref="H47:H49"/>
    <mergeCell ref="A45:A46"/>
    <mergeCell ref="B45:B46"/>
    <mergeCell ref="C45:C46"/>
    <mergeCell ref="E45:E46"/>
    <mergeCell ref="D45:D46"/>
    <mergeCell ref="G40:G42"/>
    <mergeCell ref="H40:H42"/>
    <mergeCell ref="A43:A44"/>
    <mergeCell ref="B43:B44"/>
    <mergeCell ref="C43:C44"/>
    <mergeCell ref="E43:E44"/>
    <mergeCell ref="D43:D44"/>
    <mergeCell ref="G43:G44"/>
    <mergeCell ref="H43:H44"/>
    <mergeCell ref="A40:A42"/>
    <mergeCell ref="B40:B42"/>
    <mergeCell ref="C40:C42"/>
    <mergeCell ref="E40:E42"/>
    <mergeCell ref="D40:D42"/>
    <mergeCell ref="G34:G35"/>
    <mergeCell ref="H34:H35"/>
    <mergeCell ref="A37:A39"/>
    <mergeCell ref="B37:B39"/>
    <mergeCell ref="C37:C39"/>
    <mergeCell ref="E37:E39"/>
    <mergeCell ref="D37:D39"/>
    <mergeCell ref="G37:G39"/>
    <mergeCell ref="H37:H39"/>
    <mergeCell ref="A34:A35"/>
    <mergeCell ref="B34:B35"/>
    <mergeCell ref="C34:C35"/>
    <mergeCell ref="E34:E35"/>
    <mergeCell ref="D34:D35"/>
    <mergeCell ref="G28:G30"/>
    <mergeCell ref="H28:H30"/>
    <mergeCell ref="A31:A32"/>
    <mergeCell ref="B31:B32"/>
    <mergeCell ref="C31:C32"/>
    <mergeCell ref="E31:E32"/>
    <mergeCell ref="D31:D32"/>
    <mergeCell ref="G31:G32"/>
    <mergeCell ref="H31:H32"/>
    <mergeCell ref="A28:A30"/>
    <mergeCell ref="B28:B30"/>
    <mergeCell ref="C28:C30"/>
    <mergeCell ref="E28:E30"/>
    <mergeCell ref="D28:D30"/>
    <mergeCell ref="G22:G24"/>
    <mergeCell ref="A26:A27"/>
    <mergeCell ref="B26:B27"/>
    <mergeCell ref="C26:C27"/>
    <mergeCell ref="E26:E27"/>
    <mergeCell ref="D26:D27"/>
    <mergeCell ref="G26:G27"/>
    <mergeCell ref="A22:A24"/>
    <mergeCell ref="B22:B24"/>
    <mergeCell ref="C22:C24"/>
    <mergeCell ref="E22:E24"/>
    <mergeCell ref="D22:D24"/>
    <mergeCell ref="G18:G19"/>
    <mergeCell ref="A20:A21"/>
    <mergeCell ref="B20:B21"/>
    <mergeCell ref="C20:C21"/>
    <mergeCell ref="E20:E21"/>
    <mergeCell ref="D20:D21"/>
    <mergeCell ref="G20:G21"/>
    <mergeCell ref="A18:A19"/>
    <mergeCell ref="B18:B19"/>
    <mergeCell ref="C18:C19"/>
    <mergeCell ref="E18:E19"/>
    <mergeCell ref="D18:D19"/>
    <mergeCell ref="G8:G9"/>
    <mergeCell ref="G10:G11"/>
    <mergeCell ref="B14:B15"/>
    <mergeCell ref="C14:C15"/>
    <mergeCell ref="E14:E15"/>
    <mergeCell ref="G14:G15"/>
    <mergeCell ref="A8:A9"/>
    <mergeCell ref="B8:B9"/>
    <mergeCell ref="C8:C9"/>
    <mergeCell ref="E8:E9"/>
    <mergeCell ref="A119:A120"/>
    <mergeCell ref="B119:B120"/>
    <mergeCell ref="C119:C120"/>
    <mergeCell ref="B123:B124"/>
    <mergeCell ref="C123:C124"/>
    <mergeCell ref="A115:A116"/>
    <mergeCell ref="A117:A118"/>
    <mergeCell ref="B117:B118"/>
    <mergeCell ref="A6:A7"/>
    <mergeCell ref="B6:B7"/>
    <mergeCell ref="A10:A11"/>
    <mergeCell ref="B10:B11"/>
    <mergeCell ref="A16:A17"/>
    <mergeCell ref="B16:B17"/>
    <mergeCell ref="A14:A15"/>
    <mergeCell ref="B3:B4"/>
    <mergeCell ref="C6:C7"/>
    <mergeCell ref="E6:E7"/>
    <mergeCell ref="G6:G7"/>
    <mergeCell ref="F6:F7"/>
    <mergeCell ref="C3:D3"/>
    <mergeCell ref="D6:D7"/>
    <mergeCell ref="D8:D9"/>
    <mergeCell ref="D10:D11"/>
    <mergeCell ref="D14:D15"/>
    <mergeCell ref="C10:C11"/>
    <mergeCell ref="E10:E11"/>
    <mergeCell ref="A114:K114"/>
    <mergeCell ref="A95:K95"/>
    <mergeCell ref="A75:K75"/>
    <mergeCell ref="C79:K79"/>
    <mergeCell ref="C16:C17"/>
    <mergeCell ref="E16:E17"/>
    <mergeCell ref="G16:G17"/>
    <mergeCell ref="D16:D17"/>
    <mergeCell ref="B140:B141"/>
    <mergeCell ref="B144:B145"/>
    <mergeCell ref="C144:C145"/>
    <mergeCell ref="D125:D126"/>
    <mergeCell ref="D127:D128"/>
    <mergeCell ref="D129:D130"/>
    <mergeCell ref="D132:D134"/>
    <mergeCell ref="B125:B126"/>
    <mergeCell ref="C125:C126"/>
    <mergeCell ref="B138:B139"/>
    <mergeCell ref="B142:B143"/>
    <mergeCell ref="A25:K25"/>
    <mergeCell ref="A36:K36"/>
    <mergeCell ref="I3:K3"/>
    <mergeCell ref="A5:K5"/>
    <mergeCell ref="A140:A141"/>
    <mergeCell ref="A129:A130"/>
    <mergeCell ref="B129:B130"/>
    <mergeCell ref="C129:C130"/>
    <mergeCell ref="B121:B122"/>
    <mergeCell ref="B135:B137"/>
    <mergeCell ref="C135:C137"/>
    <mergeCell ref="C104:K104"/>
    <mergeCell ref="B127:B128"/>
    <mergeCell ref="C127:C128"/>
    <mergeCell ref="D105:D107"/>
    <mergeCell ref="D108:D110"/>
    <mergeCell ref="D111:D113"/>
    <mergeCell ref="C121:C122"/>
    <mergeCell ref="C117:C118"/>
    <mergeCell ref="A144:A145"/>
    <mergeCell ref="A142:A143"/>
    <mergeCell ref="A123:A124"/>
    <mergeCell ref="A121:A122"/>
    <mergeCell ref="A135:A137"/>
    <mergeCell ref="A127:A128"/>
    <mergeCell ref="A125:A126"/>
    <mergeCell ref="A138:A139"/>
    <mergeCell ref="D117:D118"/>
    <mergeCell ref="D119:D120"/>
    <mergeCell ref="D121:D122"/>
    <mergeCell ref="D123:D124"/>
    <mergeCell ref="D135:D137"/>
    <mergeCell ref="D138:D139"/>
    <mergeCell ref="D140:D141"/>
    <mergeCell ref="D142:D143"/>
    <mergeCell ref="D144:D145"/>
    <mergeCell ref="D146:D147"/>
    <mergeCell ref="D148:D150"/>
    <mergeCell ref="D154:D156"/>
    <mergeCell ref="A151:K151"/>
    <mergeCell ref="E144:E145"/>
    <mergeCell ref="G144:G145"/>
    <mergeCell ref="A146:A147"/>
    <mergeCell ref="B146:B147"/>
    <mergeCell ref="C146:C147"/>
    <mergeCell ref="F8:F9"/>
    <mergeCell ref="F10:F11"/>
    <mergeCell ref="F14:F15"/>
    <mergeCell ref="F16:F17"/>
    <mergeCell ref="F18:F19"/>
    <mergeCell ref="F20:F21"/>
    <mergeCell ref="F22:F24"/>
    <mergeCell ref="F26:F27"/>
    <mergeCell ref="F28:F30"/>
    <mergeCell ref="F31:F32"/>
    <mergeCell ref="F34:F35"/>
    <mergeCell ref="F37:F39"/>
    <mergeCell ref="C33:K33"/>
    <mergeCell ref="F40:F42"/>
    <mergeCell ref="F43:F44"/>
    <mergeCell ref="F45:F46"/>
    <mergeCell ref="F47:F49"/>
    <mergeCell ref="F51:F53"/>
    <mergeCell ref="F54:F56"/>
    <mergeCell ref="F57:F59"/>
    <mergeCell ref="F60:F62"/>
    <mergeCell ref="F63:F65"/>
    <mergeCell ref="F66:F68"/>
    <mergeCell ref="F69:F71"/>
    <mergeCell ref="F72:F74"/>
    <mergeCell ref="F76:F78"/>
    <mergeCell ref="F81:F82"/>
    <mergeCell ref="F83:F85"/>
    <mergeCell ref="F86:F87"/>
    <mergeCell ref="F88:F89"/>
    <mergeCell ref="F90:F91"/>
    <mergeCell ref="F92:F93"/>
    <mergeCell ref="F97:F99"/>
    <mergeCell ref="F100:F102"/>
    <mergeCell ref="F105:F107"/>
    <mergeCell ref="F108:F110"/>
    <mergeCell ref="F111:F113"/>
    <mergeCell ref="F119:F120"/>
    <mergeCell ref="F121:F122"/>
    <mergeCell ref="F123:F124"/>
    <mergeCell ref="F125:F126"/>
    <mergeCell ref="F132:F134"/>
    <mergeCell ref="F135:F137"/>
    <mergeCell ref="F138:F139"/>
    <mergeCell ref="F140:F141"/>
    <mergeCell ref="F142:F143"/>
    <mergeCell ref="F144:F145"/>
    <mergeCell ref="F146:F147"/>
    <mergeCell ref="F148:F150"/>
    <mergeCell ref="F154:F156"/>
    <mergeCell ref="F159:F160"/>
    <mergeCell ref="F161:F162"/>
    <mergeCell ref="F163:F164"/>
    <mergeCell ref="F165:F167"/>
    <mergeCell ref="H6:H7"/>
    <mergeCell ref="H8:H9"/>
    <mergeCell ref="H10:H11"/>
    <mergeCell ref="H14:H15"/>
    <mergeCell ref="H16:H17"/>
    <mergeCell ref="H18:H19"/>
    <mergeCell ref="H20:H21"/>
    <mergeCell ref="H22:H24"/>
    <mergeCell ref="H26:H27"/>
    <mergeCell ref="H132:H134"/>
    <mergeCell ref="H135:H137"/>
    <mergeCell ref="H119:H120"/>
    <mergeCell ref="H121:H122"/>
    <mergeCell ref="H123:H124"/>
    <mergeCell ref="H125:H126"/>
    <mergeCell ref="H163:H164"/>
    <mergeCell ref="H165:H167"/>
    <mergeCell ref="G3:H3"/>
    <mergeCell ref="E3:F3"/>
    <mergeCell ref="H142:H143"/>
    <mergeCell ref="H144:H145"/>
    <mergeCell ref="H146:H147"/>
    <mergeCell ref="H148:H150"/>
    <mergeCell ref="H127:H128"/>
    <mergeCell ref="H129:H130"/>
  </mergeCells>
  <printOptions/>
  <pageMargins left="0.21" right="0.28" top="0.25" bottom="0.2" header="0.2" footer="0.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G129">
      <selection activeCell="M77" sqref="M77"/>
    </sheetView>
  </sheetViews>
  <sheetFormatPr defaultColWidth="9.00390625" defaultRowHeight="12.75"/>
  <cols>
    <col min="1" max="1" width="4.375" style="54" customWidth="1"/>
    <col min="2" max="2" width="17.25390625" style="54" customWidth="1"/>
    <col min="3" max="3" width="16.125" style="54" customWidth="1"/>
    <col min="4" max="4" width="22.00390625" style="54" customWidth="1"/>
    <col min="5" max="5" width="21.75390625" style="54" customWidth="1"/>
    <col min="6" max="6" width="15.00390625" style="54" customWidth="1"/>
    <col min="7" max="7" width="16.875" style="136" customWidth="1"/>
    <col min="8" max="8" width="26.00390625" style="136" customWidth="1"/>
    <col min="9" max="9" width="19.375" style="54" customWidth="1"/>
    <col min="10" max="10" width="18.375" style="54" customWidth="1"/>
    <col min="11" max="11" width="19.25390625" style="54" customWidth="1"/>
    <col min="12" max="16384" width="9.125" style="54" customWidth="1"/>
  </cols>
  <sheetData>
    <row r="1" spans="1:11" ht="54" customHeight="1" thickBot="1">
      <c r="A1" s="76"/>
      <c r="B1" s="338" t="s">
        <v>997</v>
      </c>
      <c r="C1" s="341" t="s">
        <v>461</v>
      </c>
      <c r="D1" s="344"/>
      <c r="E1" s="345"/>
      <c r="F1" s="344" t="s">
        <v>1005</v>
      </c>
      <c r="G1" s="344"/>
      <c r="H1" s="344"/>
      <c r="I1" s="346" t="s">
        <v>1035</v>
      </c>
      <c r="J1" s="347"/>
      <c r="K1" s="348"/>
    </row>
    <row r="2" spans="1:11" ht="225" customHeight="1" thickBot="1">
      <c r="A2" s="81"/>
      <c r="B2" s="339"/>
      <c r="C2" s="274" t="s">
        <v>998</v>
      </c>
      <c r="D2" s="118" t="s">
        <v>999</v>
      </c>
      <c r="E2" s="275" t="s">
        <v>1000</v>
      </c>
      <c r="F2" s="276" t="s">
        <v>998</v>
      </c>
      <c r="G2" s="277" t="s">
        <v>999</v>
      </c>
      <c r="H2" s="278" t="s">
        <v>1000</v>
      </c>
      <c r="I2" s="274" t="s">
        <v>1001</v>
      </c>
      <c r="J2" s="118" t="s">
        <v>999</v>
      </c>
      <c r="K2" s="275" t="s">
        <v>1000</v>
      </c>
    </row>
    <row r="3" spans="1:15" ht="182.25" customHeight="1">
      <c r="A3" s="338" t="s">
        <v>175</v>
      </c>
      <c r="B3" s="156" t="s">
        <v>176</v>
      </c>
      <c r="C3" s="151">
        <v>100</v>
      </c>
      <c r="D3" s="150">
        <v>100</v>
      </c>
      <c r="E3" s="205">
        <v>100</v>
      </c>
      <c r="F3" s="279">
        <v>5918</v>
      </c>
      <c r="G3" s="206">
        <v>5224</v>
      </c>
      <c r="H3" s="280">
        <v>5820</v>
      </c>
      <c r="I3" s="188" t="s">
        <v>421</v>
      </c>
      <c r="J3" s="2" t="s">
        <v>420</v>
      </c>
      <c r="K3" s="281" t="s">
        <v>422</v>
      </c>
      <c r="L3" s="54">
        <v>35</v>
      </c>
      <c r="M3" s="54">
        <v>70</v>
      </c>
      <c r="N3" s="54">
        <v>800</v>
      </c>
      <c r="O3" s="54">
        <v>1800</v>
      </c>
    </row>
    <row r="4" spans="1:15" ht="87" customHeight="1">
      <c r="A4" s="339"/>
      <c r="B4" s="153" t="s">
        <v>177</v>
      </c>
      <c r="C4" s="48">
        <v>100</v>
      </c>
      <c r="D4" s="9">
        <v>100</v>
      </c>
      <c r="E4" s="49">
        <v>100</v>
      </c>
      <c r="F4" s="143">
        <v>6031</v>
      </c>
      <c r="G4" s="137">
        <v>3991</v>
      </c>
      <c r="H4" s="129">
        <v>7870</v>
      </c>
      <c r="I4" s="41" t="s">
        <v>411</v>
      </c>
      <c r="J4" s="36" t="s">
        <v>510</v>
      </c>
      <c r="K4" s="63" t="s">
        <v>412</v>
      </c>
      <c r="L4" s="54">
        <v>35</v>
      </c>
      <c r="M4" s="54">
        <v>70</v>
      </c>
      <c r="N4" s="54">
        <v>800</v>
      </c>
      <c r="O4" s="54">
        <v>1800</v>
      </c>
    </row>
    <row r="5" spans="1:15" ht="104.25" customHeight="1">
      <c r="A5" s="339"/>
      <c r="B5" s="153" t="s">
        <v>413</v>
      </c>
      <c r="C5" s="48">
        <v>98.65</v>
      </c>
      <c r="D5" s="9">
        <v>97.2</v>
      </c>
      <c r="E5" s="49">
        <v>93.51</v>
      </c>
      <c r="F5" s="143">
        <v>5679.33</v>
      </c>
      <c r="G5" s="137" t="s">
        <v>416</v>
      </c>
      <c r="H5" s="129">
        <v>4734</v>
      </c>
      <c r="I5" s="42" t="s">
        <v>417</v>
      </c>
      <c r="J5" s="36" t="s">
        <v>418</v>
      </c>
      <c r="K5" s="45" t="s">
        <v>419</v>
      </c>
      <c r="L5" s="54">
        <v>35</v>
      </c>
      <c r="M5" s="54">
        <v>70</v>
      </c>
      <c r="N5" s="54">
        <v>800</v>
      </c>
      <c r="O5" s="54">
        <v>1800</v>
      </c>
    </row>
    <row r="6" spans="1:15" ht="84" customHeight="1">
      <c r="A6" s="339"/>
      <c r="B6" s="153" t="s">
        <v>426</v>
      </c>
      <c r="C6" s="48">
        <v>100</v>
      </c>
      <c r="D6" s="55">
        <v>100</v>
      </c>
      <c r="E6" s="49">
        <v>100</v>
      </c>
      <c r="F6" s="144">
        <v>6411.13</v>
      </c>
      <c r="G6" s="137">
        <v>6419.26</v>
      </c>
      <c r="H6" s="129">
        <v>9584</v>
      </c>
      <c r="I6" s="41" t="s">
        <v>423</v>
      </c>
      <c r="J6" s="56" t="s">
        <v>424</v>
      </c>
      <c r="K6" s="64" t="s">
        <v>425</v>
      </c>
      <c r="L6" s="54">
        <v>35</v>
      </c>
      <c r="M6" s="54">
        <v>70</v>
      </c>
      <c r="N6" s="54">
        <v>800</v>
      </c>
      <c r="O6" s="54">
        <v>1800</v>
      </c>
    </row>
    <row r="7" spans="1:15" ht="84" customHeight="1">
      <c r="A7" s="339"/>
      <c r="B7" s="153" t="s">
        <v>427</v>
      </c>
      <c r="C7" s="48">
        <v>100</v>
      </c>
      <c r="D7" s="9">
        <v>100</v>
      </c>
      <c r="E7" s="49">
        <v>100</v>
      </c>
      <c r="F7" s="143">
        <v>6759.56</v>
      </c>
      <c r="G7" s="137">
        <v>10000</v>
      </c>
      <c r="H7" s="129">
        <v>5628.67</v>
      </c>
      <c r="I7" s="41" t="s">
        <v>428</v>
      </c>
      <c r="J7" s="32" t="s">
        <v>429</v>
      </c>
      <c r="K7" s="63" t="s">
        <v>430</v>
      </c>
      <c r="L7" s="54">
        <v>35</v>
      </c>
      <c r="M7" s="54">
        <v>70</v>
      </c>
      <c r="N7" s="54">
        <v>800</v>
      </c>
      <c r="O7" s="54">
        <v>1800</v>
      </c>
    </row>
    <row r="8" spans="1:15" ht="47.25">
      <c r="A8" s="339"/>
      <c r="B8" s="154" t="s">
        <v>431</v>
      </c>
      <c r="C8" s="62">
        <v>73.187</v>
      </c>
      <c r="D8" s="11">
        <v>79.23</v>
      </c>
      <c r="E8" s="77">
        <v>0.7222</v>
      </c>
      <c r="F8" s="145">
        <v>2238.7</v>
      </c>
      <c r="G8" s="138">
        <v>2570</v>
      </c>
      <c r="H8" s="130">
        <v>2161.66</v>
      </c>
      <c r="I8" s="46" t="s">
        <v>498</v>
      </c>
      <c r="J8" s="32" t="s">
        <v>499</v>
      </c>
      <c r="K8" s="65" t="s">
        <v>500</v>
      </c>
      <c r="L8" s="54">
        <v>35</v>
      </c>
      <c r="M8" s="54">
        <v>70</v>
      </c>
      <c r="N8" s="54">
        <v>800</v>
      </c>
      <c r="O8" s="54">
        <v>1800</v>
      </c>
    </row>
    <row r="9" spans="1:15" ht="63">
      <c r="A9" s="339"/>
      <c r="B9" s="154" t="s">
        <v>435</v>
      </c>
      <c r="C9" s="62">
        <v>100</v>
      </c>
      <c r="D9" s="11">
        <v>100</v>
      </c>
      <c r="E9" s="69">
        <v>100</v>
      </c>
      <c r="F9" s="62">
        <v>4958.7</v>
      </c>
      <c r="G9" s="138">
        <v>6339.845</v>
      </c>
      <c r="H9" s="130">
        <v>7388.864</v>
      </c>
      <c r="I9" s="41" t="s">
        <v>501</v>
      </c>
      <c r="J9" s="32" t="s">
        <v>502</v>
      </c>
      <c r="K9" s="65" t="s">
        <v>503</v>
      </c>
      <c r="L9" s="54">
        <v>35</v>
      </c>
      <c r="M9" s="54">
        <v>70</v>
      </c>
      <c r="N9" s="54">
        <v>800</v>
      </c>
      <c r="O9" s="54">
        <v>1800</v>
      </c>
    </row>
    <row r="10" spans="1:15" ht="78.75">
      <c r="A10" s="339"/>
      <c r="B10" s="154" t="s">
        <v>438</v>
      </c>
      <c r="C10" s="62">
        <v>100</v>
      </c>
      <c r="D10" s="11">
        <v>100</v>
      </c>
      <c r="E10" s="69">
        <v>100</v>
      </c>
      <c r="F10" s="62">
        <v>3606.6</v>
      </c>
      <c r="G10" s="138">
        <v>6460.6</v>
      </c>
      <c r="H10" s="130">
        <v>5188.61</v>
      </c>
      <c r="I10" s="41" t="s">
        <v>709</v>
      </c>
      <c r="J10" s="32" t="s">
        <v>511</v>
      </c>
      <c r="K10" s="65" t="s">
        <v>710</v>
      </c>
      <c r="L10" s="54">
        <v>35</v>
      </c>
      <c r="M10" s="54">
        <v>70</v>
      </c>
      <c r="N10" s="54">
        <v>800</v>
      </c>
      <c r="O10" s="54">
        <v>1800</v>
      </c>
    </row>
    <row r="11" spans="1:15" ht="94.5">
      <c r="A11" s="339"/>
      <c r="B11" s="154" t="s">
        <v>439</v>
      </c>
      <c r="C11" s="62">
        <v>89.66</v>
      </c>
      <c r="D11" s="11">
        <v>91.13</v>
      </c>
      <c r="E11" s="69">
        <v>83.75</v>
      </c>
      <c r="F11" s="62">
        <v>3933</v>
      </c>
      <c r="G11" s="138">
        <v>4280.36</v>
      </c>
      <c r="H11" s="130">
        <v>3659.71</v>
      </c>
      <c r="I11" s="41" t="s">
        <v>440</v>
      </c>
      <c r="J11" s="32" t="s">
        <v>711</v>
      </c>
      <c r="K11" s="65" t="s">
        <v>441</v>
      </c>
      <c r="L11" s="54">
        <v>35</v>
      </c>
      <c r="M11" s="54">
        <v>70</v>
      </c>
      <c r="N11" s="54">
        <v>800</v>
      </c>
      <c r="O11" s="54">
        <v>1800</v>
      </c>
    </row>
    <row r="12" spans="1:15" ht="102" customHeight="1" thickBot="1">
      <c r="A12" s="340"/>
      <c r="B12" s="155" t="s">
        <v>809</v>
      </c>
      <c r="C12" s="201">
        <v>67.87</v>
      </c>
      <c r="D12" s="11">
        <v>81.22</v>
      </c>
      <c r="E12" s="201">
        <v>93.102</v>
      </c>
      <c r="F12" s="66">
        <v>1960.2758</v>
      </c>
      <c r="G12" s="138">
        <v>2974.1909</v>
      </c>
      <c r="H12" s="203">
        <v>5964.45813</v>
      </c>
      <c r="I12" s="41" t="s">
        <v>810</v>
      </c>
      <c r="J12" s="11" t="s">
        <v>810</v>
      </c>
      <c r="K12" s="65" t="s">
        <v>812</v>
      </c>
      <c r="L12" s="54">
        <v>35</v>
      </c>
      <c r="M12" s="54">
        <v>70</v>
      </c>
      <c r="N12" s="54">
        <v>800</v>
      </c>
      <c r="O12" s="54">
        <v>1800</v>
      </c>
    </row>
    <row r="13" spans="1:15" ht="49.5" customHeight="1">
      <c r="A13" s="338" t="s">
        <v>443</v>
      </c>
      <c r="B13" s="155" t="s">
        <v>445</v>
      </c>
      <c r="C13" s="66">
        <v>100</v>
      </c>
      <c r="D13" s="10" t="s">
        <v>446</v>
      </c>
      <c r="E13" s="78" t="s">
        <v>446</v>
      </c>
      <c r="F13" s="66">
        <v>5000</v>
      </c>
      <c r="G13" s="139" t="s">
        <v>446</v>
      </c>
      <c r="H13" s="131" t="s">
        <v>446</v>
      </c>
      <c r="I13" s="83" t="s">
        <v>712</v>
      </c>
      <c r="J13" s="58" t="s">
        <v>446</v>
      </c>
      <c r="K13" s="67" t="s">
        <v>446</v>
      </c>
      <c r="L13" s="54">
        <v>35</v>
      </c>
      <c r="M13" s="54">
        <v>70</v>
      </c>
      <c r="N13" s="54">
        <v>800</v>
      </c>
      <c r="O13" s="54">
        <v>1800</v>
      </c>
    </row>
    <row r="14" spans="1:15" ht="62.25" customHeight="1">
      <c r="A14" s="339"/>
      <c r="B14" s="154" t="s">
        <v>447</v>
      </c>
      <c r="C14" s="62">
        <v>90.8</v>
      </c>
      <c r="D14" s="11">
        <v>88</v>
      </c>
      <c r="E14" s="69">
        <v>91.68</v>
      </c>
      <c r="F14" s="145">
        <v>3083</v>
      </c>
      <c r="G14" s="138">
        <v>2994.51</v>
      </c>
      <c r="H14" s="130">
        <v>2926.2</v>
      </c>
      <c r="I14" s="82" t="s">
        <v>713</v>
      </c>
      <c r="J14" s="23" t="s">
        <v>985</v>
      </c>
      <c r="K14" s="68" t="s">
        <v>986</v>
      </c>
      <c r="L14" s="54">
        <v>35</v>
      </c>
      <c r="M14" s="54">
        <v>70</v>
      </c>
      <c r="N14" s="54">
        <v>800</v>
      </c>
      <c r="O14" s="54">
        <v>1800</v>
      </c>
    </row>
    <row r="15" spans="1:15" ht="58.5" customHeight="1">
      <c r="A15" s="339"/>
      <c r="B15" s="154" t="s">
        <v>450</v>
      </c>
      <c r="C15" s="62">
        <v>100</v>
      </c>
      <c r="D15" s="11">
        <v>100</v>
      </c>
      <c r="E15" s="69">
        <v>100</v>
      </c>
      <c r="F15" s="145">
        <v>3779</v>
      </c>
      <c r="G15" s="138">
        <v>4511.72</v>
      </c>
      <c r="H15" s="130">
        <v>4517.1</v>
      </c>
      <c r="I15" s="115" t="s">
        <v>978</v>
      </c>
      <c r="J15" s="36" t="s">
        <v>979</v>
      </c>
      <c r="K15" s="63" t="s">
        <v>980</v>
      </c>
      <c r="L15" s="54">
        <v>35</v>
      </c>
      <c r="M15" s="54">
        <v>70</v>
      </c>
      <c r="N15" s="54">
        <v>800</v>
      </c>
      <c r="O15" s="54">
        <v>1800</v>
      </c>
    </row>
    <row r="16" spans="1:15" ht="54.75" customHeight="1" thickBot="1">
      <c r="A16" s="340"/>
      <c r="B16" s="154" t="s">
        <v>456</v>
      </c>
      <c r="C16" s="148">
        <v>93.1</v>
      </c>
      <c r="D16" s="11">
        <v>96.57201656999231</v>
      </c>
      <c r="E16" s="148">
        <v>99</v>
      </c>
      <c r="F16" s="62">
        <v>4484.19</v>
      </c>
      <c r="G16" s="149">
        <v>7894.709795813431</v>
      </c>
      <c r="H16" s="152">
        <v>5169.980704508872</v>
      </c>
      <c r="I16" s="62" t="s">
        <v>798</v>
      </c>
      <c r="J16" s="148" t="s">
        <v>459</v>
      </c>
      <c r="K16" s="130" t="s">
        <v>460</v>
      </c>
      <c r="L16" s="54">
        <v>35</v>
      </c>
      <c r="M16" s="54">
        <v>70</v>
      </c>
      <c r="N16" s="54">
        <v>800</v>
      </c>
      <c r="O16" s="54">
        <v>1800</v>
      </c>
    </row>
    <row r="17" spans="1:15" ht="205.5" customHeight="1">
      <c r="A17" s="341" t="s">
        <v>471</v>
      </c>
      <c r="B17" s="89" t="s">
        <v>482</v>
      </c>
      <c r="C17" s="91">
        <v>100</v>
      </c>
      <c r="D17" s="30">
        <v>100</v>
      </c>
      <c r="E17" s="92">
        <v>100</v>
      </c>
      <c r="F17" s="26">
        <v>4241</v>
      </c>
      <c r="G17" s="141">
        <v>4335</v>
      </c>
      <c r="H17" s="133">
        <v>4485</v>
      </c>
      <c r="I17" s="96" t="s">
        <v>969</v>
      </c>
      <c r="J17" s="1" t="s">
        <v>967</v>
      </c>
      <c r="K17" s="70" t="s">
        <v>968</v>
      </c>
      <c r="L17" s="54">
        <v>35</v>
      </c>
      <c r="M17" s="54">
        <v>70</v>
      </c>
      <c r="N17" s="54">
        <v>800</v>
      </c>
      <c r="O17" s="54">
        <v>1800</v>
      </c>
    </row>
    <row r="18" spans="1:15" ht="78.75">
      <c r="A18" s="342"/>
      <c r="B18" s="88" t="s">
        <v>484</v>
      </c>
      <c r="C18" s="93">
        <v>98.79</v>
      </c>
      <c r="D18" s="29">
        <v>99.05</v>
      </c>
      <c r="E18" s="94">
        <v>99.74</v>
      </c>
      <c r="F18" s="87">
        <v>5075</v>
      </c>
      <c r="G18" s="140">
        <v>6733</v>
      </c>
      <c r="H18" s="132">
        <v>4823</v>
      </c>
      <c r="I18" s="97" t="s">
        <v>681</v>
      </c>
      <c r="J18" s="31" t="s">
        <v>682</v>
      </c>
      <c r="K18" s="71" t="s">
        <v>683</v>
      </c>
      <c r="L18" s="54">
        <v>35</v>
      </c>
      <c r="M18" s="54">
        <v>70</v>
      </c>
      <c r="N18" s="54">
        <v>800</v>
      </c>
      <c r="O18" s="54">
        <v>1800</v>
      </c>
    </row>
    <row r="19" spans="1:15" ht="63">
      <c r="A19" s="342"/>
      <c r="B19" s="88" t="s">
        <v>485</v>
      </c>
      <c r="C19" s="93">
        <v>100</v>
      </c>
      <c r="D19" s="29">
        <v>100</v>
      </c>
      <c r="E19" s="94">
        <v>100</v>
      </c>
      <c r="F19" s="87">
        <v>8681</v>
      </c>
      <c r="G19" s="140">
        <v>9177</v>
      </c>
      <c r="H19" s="157">
        <v>9763</v>
      </c>
      <c r="I19" s="246" t="s">
        <v>684</v>
      </c>
      <c r="J19" s="238" t="s">
        <v>685</v>
      </c>
      <c r="K19" s="254" t="s">
        <v>686</v>
      </c>
      <c r="L19" s="54">
        <v>35</v>
      </c>
      <c r="M19" s="54">
        <v>70</v>
      </c>
      <c r="N19" s="54">
        <v>800</v>
      </c>
      <c r="O19" s="54">
        <v>1800</v>
      </c>
    </row>
    <row r="20" spans="1:15" ht="51" customHeight="1">
      <c r="A20" s="342"/>
      <c r="B20" s="158" t="s">
        <v>486</v>
      </c>
      <c r="C20" s="159">
        <v>100</v>
      </c>
      <c r="D20" s="160">
        <v>100</v>
      </c>
      <c r="E20" s="161">
        <v>100</v>
      </c>
      <c r="F20" s="160">
        <v>5974.352731109489</v>
      </c>
      <c r="G20" s="162">
        <v>6872.674046943206</v>
      </c>
      <c r="H20" s="163">
        <v>5035.268713108926</v>
      </c>
      <c r="I20" s="164" t="s">
        <v>996</v>
      </c>
      <c r="J20" s="119" t="s">
        <v>506</v>
      </c>
      <c r="K20" s="165" t="s">
        <v>507</v>
      </c>
      <c r="L20" s="54">
        <v>35</v>
      </c>
      <c r="M20" s="54">
        <v>70</v>
      </c>
      <c r="N20" s="54">
        <v>800</v>
      </c>
      <c r="O20" s="54">
        <v>1800</v>
      </c>
    </row>
    <row r="21" spans="1:15" ht="66.75" customHeight="1">
      <c r="A21" s="342"/>
      <c r="B21" s="166" t="s">
        <v>491</v>
      </c>
      <c r="C21" s="93">
        <v>89.62</v>
      </c>
      <c r="D21" s="29">
        <v>94.48</v>
      </c>
      <c r="E21" s="167">
        <v>96</v>
      </c>
      <c r="F21" s="87">
        <v>3237</v>
      </c>
      <c r="G21" s="140">
        <v>4173</v>
      </c>
      <c r="H21" s="132">
        <v>3896</v>
      </c>
      <c r="I21" s="168" t="s">
        <v>706</v>
      </c>
      <c r="J21" s="7" t="s">
        <v>707</v>
      </c>
      <c r="K21" s="169" t="s">
        <v>708</v>
      </c>
      <c r="L21" s="54">
        <v>35</v>
      </c>
      <c r="M21" s="54">
        <v>70</v>
      </c>
      <c r="N21" s="54">
        <v>800</v>
      </c>
      <c r="O21" s="54">
        <v>1800</v>
      </c>
    </row>
    <row r="22" spans="1:15" ht="31.5">
      <c r="A22" s="342"/>
      <c r="B22" s="90" t="s">
        <v>1002</v>
      </c>
      <c r="C22" s="95">
        <v>100</v>
      </c>
      <c r="D22" s="27">
        <v>100</v>
      </c>
      <c r="E22" s="72">
        <v>100</v>
      </c>
      <c r="F22" s="27">
        <v>10000</v>
      </c>
      <c r="G22" s="142">
        <v>10000</v>
      </c>
      <c r="H22" s="134">
        <v>10000</v>
      </c>
      <c r="I22" s="98" t="s">
        <v>687</v>
      </c>
      <c r="J22" s="28" t="s">
        <v>687</v>
      </c>
      <c r="K22" s="74" t="s">
        <v>687</v>
      </c>
      <c r="L22" s="54">
        <v>35</v>
      </c>
      <c r="M22" s="54">
        <v>70</v>
      </c>
      <c r="N22" s="54">
        <v>800</v>
      </c>
      <c r="O22" s="54">
        <v>1800</v>
      </c>
    </row>
    <row r="23" spans="1:15" ht="94.5">
      <c r="A23" s="342"/>
      <c r="B23" s="88" t="s">
        <v>493</v>
      </c>
      <c r="C23" s="93">
        <v>100</v>
      </c>
      <c r="D23" s="29">
        <v>100</v>
      </c>
      <c r="E23" s="94">
        <v>100</v>
      </c>
      <c r="F23" s="87">
        <v>3430</v>
      </c>
      <c r="G23" s="140">
        <v>4035</v>
      </c>
      <c r="H23" s="132">
        <v>3830</v>
      </c>
      <c r="I23" s="96" t="s">
        <v>688</v>
      </c>
      <c r="J23" s="1" t="s">
        <v>689</v>
      </c>
      <c r="K23" s="70" t="s">
        <v>690</v>
      </c>
      <c r="L23" s="54">
        <v>35</v>
      </c>
      <c r="M23" s="54">
        <v>70</v>
      </c>
      <c r="N23" s="54">
        <v>800</v>
      </c>
      <c r="O23" s="54">
        <v>1800</v>
      </c>
    </row>
    <row r="24" spans="1:15" ht="78.75">
      <c r="A24" s="342"/>
      <c r="B24" s="88" t="s">
        <v>494</v>
      </c>
      <c r="C24" s="93">
        <v>92.116</v>
      </c>
      <c r="D24" s="29">
        <v>97.994</v>
      </c>
      <c r="E24" s="94">
        <v>95.95</v>
      </c>
      <c r="F24" s="87">
        <v>4010.8</v>
      </c>
      <c r="G24" s="140">
        <v>7966.17</v>
      </c>
      <c r="H24" s="132">
        <v>4229.84</v>
      </c>
      <c r="I24" s="96" t="s">
        <v>795</v>
      </c>
      <c r="J24" s="1" t="s">
        <v>796</v>
      </c>
      <c r="K24" s="70" t="s">
        <v>948</v>
      </c>
      <c r="L24" s="54">
        <v>35</v>
      </c>
      <c r="M24" s="54">
        <v>70</v>
      </c>
      <c r="N24" s="54">
        <v>800</v>
      </c>
      <c r="O24" s="54">
        <v>1800</v>
      </c>
    </row>
    <row r="25" spans="1:15" ht="78.75">
      <c r="A25" s="342"/>
      <c r="B25" s="88" t="s">
        <v>495</v>
      </c>
      <c r="C25" s="93">
        <v>81.8</v>
      </c>
      <c r="D25" s="29">
        <v>88.3</v>
      </c>
      <c r="E25" s="94">
        <v>98.5</v>
      </c>
      <c r="F25" s="87">
        <v>2495</v>
      </c>
      <c r="G25" s="140">
        <v>2887</v>
      </c>
      <c r="H25" s="132">
        <v>9274</v>
      </c>
      <c r="I25" s="96" t="s">
        <v>940</v>
      </c>
      <c r="J25" s="1" t="s">
        <v>941</v>
      </c>
      <c r="K25" s="70" t="s">
        <v>942</v>
      </c>
      <c r="L25" s="54">
        <v>35</v>
      </c>
      <c r="M25" s="54">
        <v>70</v>
      </c>
      <c r="N25" s="54">
        <v>800</v>
      </c>
      <c r="O25" s="54">
        <v>1800</v>
      </c>
    </row>
    <row r="26" spans="1:15" ht="94.5">
      <c r="A26" s="342"/>
      <c r="B26" s="88" t="s">
        <v>497</v>
      </c>
      <c r="C26" s="93">
        <v>98.6</v>
      </c>
      <c r="D26" s="29">
        <v>95</v>
      </c>
      <c r="E26" s="94">
        <v>97.4</v>
      </c>
      <c r="F26" s="87">
        <v>5862</v>
      </c>
      <c r="G26" s="140">
        <v>5062</v>
      </c>
      <c r="H26" s="132">
        <v>8183</v>
      </c>
      <c r="I26" s="96" t="s">
        <v>691</v>
      </c>
      <c r="J26" s="1" t="s">
        <v>692</v>
      </c>
      <c r="K26" s="70" t="s">
        <v>693</v>
      </c>
      <c r="L26" s="54">
        <v>35</v>
      </c>
      <c r="M26" s="54">
        <v>70</v>
      </c>
      <c r="N26" s="54">
        <v>800</v>
      </c>
      <c r="O26" s="54">
        <v>1800</v>
      </c>
    </row>
    <row r="27" spans="1:15" ht="63">
      <c r="A27" s="342"/>
      <c r="B27" s="88" t="s">
        <v>504</v>
      </c>
      <c r="C27" s="93">
        <v>99.3</v>
      </c>
      <c r="D27" s="29">
        <v>99.6</v>
      </c>
      <c r="E27" s="94">
        <v>99.7</v>
      </c>
      <c r="F27" s="87">
        <v>4488</v>
      </c>
      <c r="G27" s="140">
        <v>6653</v>
      </c>
      <c r="H27" s="132">
        <v>5576</v>
      </c>
      <c r="I27" s="96" t="s">
        <v>925</v>
      </c>
      <c r="J27" s="1" t="s">
        <v>926</v>
      </c>
      <c r="K27" s="70" t="s">
        <v>927</v>
      </c>
      <c r="L27" s="54">
        <v>35</v>
      </c>
      <c r="M27" s="54">
        <v>70</v>
      </c>
      <c r="N27" s="54">
        <v>800</v>
      </c>
      <c r="O27" s="54">
        <v>1800</v>
      </c>
    </row>
    <row r="28" spans="1:15" ht="39" customHeight="1">
      <c r="A28" s="342"/>
      <c r="B28" s="88" t="s">
        <v>505</v>
      </c>
      <c r="C28" s="93">
        <v>86.8</v>
      </c>
      <c r="D28" s="29">
        <v>89.5</v>
      </c>
      <c r="E28" s="94">
        <v>93.4</v>
      </c>
      <c r="F28" s="87">
        <v>4891</v>
      </c>
      <c r="G28" s="140">
        <v>4590</v>
      </c>
      <c r="H28" s="132">
        <v>6728</v>
      </c>
      <c r="I28" s="96" t="s">
        <v>694</v>
      </c>
      <c r="J28" s="1" t="s">
        <v>696</v>
      </c>
      <c r="K28" s="70" t="s">
        <v>698</v>
      </c>
      <c r="L28" s="54">
        <v>35</v>
      </c>
      <c r="M28" s="54">
        <v>70</v>
      </c>
      <c r="N28" s="54">
        <v>800</v>
      </c>
      <c r="O28" s="54">
        <v>1800</v>
      </c>
    </row>
    <row r="29" spans="1:15" ht="81" customHeight="1">
      <c r="A29" s="342"/>
      <c r="B29" s="88" t="s">
        <v>508</v>
      </c>
      <c r="C29" s="93">
        <v>93.5</v>
      </c>
      <c r="D29" s="29">
        <v>97</v>
      </c>
      <c r="E29" s="94">
        <v>95.9</v>
      </c>
      <c r="F29" s="87">
        <v>3780</v>
      </c>
      <c r="G29" s="140">
        <v>3860</v>
      </c>
      <c r="H29" s="132">
        <v>4132</v>
      </c>
      <c r="I29" s="96" t="s">
        <v>700</v>
      </c>
      <c r="J29" s="1" t="s">
        <v>702</v>
      </c>
      <c r="K29" s="70" t="s">
        <v>704</v>
      </c>
      <c r="L29" s="54">
        <v>35</v>
      </c>
      <c r="M29" s="54">
        <v>70</v>
      </c>
      <c r="N29" s="54">
        <v>800</v>
      </c>
      <c r="O29" s="54">
        <v>1800</v>
      </c>
    </row>
    <row r="30" spans="1:15" ht="93.75" customHeight="1" thickBot="1">
      <c r="A30" s="343"/>
      <c r="B30" s="212" t="s">
        <v>800</v>
      </c>
      <c r="C30" s="89">
        <v>88.72</v>
      </c>
      <c r="D30" s="29">
        <v>85.17</v>
      </c>
      <c r="E30" s="94">
        <v>98.73</v>
      </c>
      <c r="F30" s="89">
        <v>2705.9584</v>
      </c>
      <c r="G30" s="140">
        <v>3783.789</v>
      </c>
      <c r="H30" s="157">
        <v>4380.1</v>
      </c>
      <c r="I30" s="244" t="s">
        <v>801</v>
      </c>
      <c r="J30" s="245" t="s">
        <v>802</v>
      </c>
      <c r="K30" s="70" t="s">
        <v>807</v>
      </c>
      <c r="L30" s="54">
        <v>35</v>
      </c>
      <c r="M30" s="54">
        <v>70</v>
      </c>
      <c r="N30" s="54">
        <v>800</v>
      </c>
      <c r="O30" s="54">
        <v>1800</v>
      </c>
    </row>
    <row r="31" spans="1:15" ht="211.5" customHeight="1">
      <c r="A31" s="338" t="s">
        <v>714</v>
      </c>
      <c r="B31" s="125" t="s">
        <v>715</v>
      </c>
      <c r="C31" s="107">
        <v>100</v>
      </c>
      <c r="D31" s="108">
        <v>100</v>
      </c>
      <c r="E31" s="109">
        <v>100</v>
      </c>
      <c r="F31" s="107">
        <v>3550.95</v>
      </c>
      <c r="G31" s="177">
        <v>5747.04</v>
      </c>
      <c r="H31" s="178">
        <v>5784.34</v>
      </c>
      <c r="I31" s="179" t="s">
        <v>724</v>
      </c>
      <c r="J31" s="180" t="s">
        <v>725</v>
      </c>
      <c r="K31" s="113" t="s">
        <v>726</v>
      </c>
      <c r="L31" s="54">
        <v>35</v>
      </c>
      <c r="M31" s="54">
        <v>70</v>
      </c>
      <c r="N31" s="54">
        <v>800</v>
      </c>
      <c r="O31" s="54">
        <v>1800</v>
      </c>
    </row>
    <row r="32" spans="1:15" ht="185.25" customHeight="1">
      <c r="A32" s="339"/>
      <c r="B32" s="126" t="s">
        <v>717</v>
      </c>
      <c r="C32" s="170">
        <v>100</v>
      </c>
      <c r="D32" s="25">
        <v>100</v>
      </c>
      <c r="E32" s="171">
        <v>100</v>
      </c>
      <c r="F32" s="3">
        <v>10000</v>
      </c>
      <c r="G32" s="172">
        <v>10000</v>
      </c>
      <c r="H32" s="173">
        <v>10000</v>
      </c>
      <c r="I32" s="174" t="s">
        <v>728</v>
      </c>
      <c r="J32" s="175" t="s">
        <v>729</v>
      </c>
      <c r="K32" s="176" t="s">
        <v>730</v>
      </c>
      <c r="L32" s="54">
        <v>35</v>
      </c>
      <c r="M32" s="54">
        <v>70</v>
      </c>
      <c r="N32" s="54">
        <v>800</v>
      </c>
      <c r="O32" s="54">
        <v>1800</v>
      </c>
    </row>
    <row r="33" spans="1:15" ht="152.25" customHeight="1">
      <c r="A33" s="339"/>
      <c r="B33" s="127" t="s">
        <v>718</v>
      </c>
      <c r="C33" s="42">
        <v>83.57</v>
      </c>
      <c r="D33" s="33">
        <v>93.73</v>
      </c>
      <c r="E33" s="45">
        <v>95.37</v>
      </c>
      <c r="F33" s="37">
        <v>2883.16</v>
      </c>
      <c r="G33" s="34">
        <v>3665.99</v>
      </c>
      <c r="H33" s="111">
        <v>5734.37</v>
      </c>
      <c r="I33" s="114" t="s">
        <v>731</v>
      </c>
      <c r="J33" s="35" t="s">
        <v>746</v>
      </c>
      <c r="K33" s="63" t="s">
        <v>747</v>
      </c>
      <c r="L33" s="54">
        <v>35</v>
      </c>
      <c r="M33" s="54">
        <v>70</v>
      </c>
      <c r="N33" s="54">
        <v>800</v>
      </c>
      <c r="O33" s="54">
        <v>1800</v>
      </c>
    </row>
    <row r="34" spans="1:15" ht="141.75">
      <c r="A34" s="339"/>
      <c r="B34" s="127" t="s">
        <v>719</v>
      </c>
      <c r="C34" s="42">
        <v>100</v>
      </c>
      <c r="D34" s="33">
        <v>100</v>
      </c>
      <c r="E34" s="45">
        <v>100</v>
      </c>
      <c r="F34" s="37">
        <v>3371.94</v>
      </c>
      <c r="G34" s="34">
        <v>4248.11</v>
      </c>
      <c r="H34" s="111">
        <v>6465.42</v>
      </c>
      <c r="I34" s="115" t="s">
        <v>748</v>
      </c>
      <c r="J34" s="36" t="s">
        <v>749</v>
      </c>
      <c r="K34" s="63" t="s">
        <v>750</v>
      </c>
      <c r="L34" s="54">
        <v>35</v>
      </c>
      <c r="M34" s="54">
        <v>70</v>
      </c>
      <c r="N34" s="54">
        <v>800</v>
      </c>
      <c r="O34" s="54">
        <v>1800</v>
      </c>
    </row>
    <row r="35" spans="1:15" ht="213.75" customHeight="1">
      <c r="A35" s="339"/>
      <c r="B35" s="127" t="s">
        <v>720</v>
      </c>
      <c r="C35" s="42">
        <v>86.18</v>
      </c>
      <c r="D35" s="34">
        <v>93.37</v>
      </c>
      <c r="E35" s="110">
        <v>95.79</v>
      </c>
      <c r="F35" s="37">
        <v>3351.03</v>
      </c>
      <c r="G35" s="34">
        <v>4534.49</v>
      </c>
      <c r="H35" s="111">
        <v>4716.77</v>
      </c>
      <c r="I35" s="115" t="s">
        <v>751</v>
      </c>
      <c r="J35" s="36" t="s">
        <v>752</v>
      </c>
      <c r="K35" s="63" t="s">
        <v>753</v>
      </c>
      <c r="L35" s="54">
        <v>35</v>
      </c>
      <c r="M35" s="54">
        <v>70</v>
      </c>
      <c r="N35" s="54">
        <v>800</v>
      </c>
      <c r="O35" s="54">
        <v>1800</v>
      </c>
    </row>
    <row r="36" spans="1:15" ht="111.75" customHeight="1">
      <c r="A36" s="339"/>
      <c r="B36" s="127" t="s">
        <v>721</v>
      </c>
      <c r="C36" s="42">
        <v>100</v>
      </c>
      <c r="D36" s="33">
        <v>100</v>
      </c>
      <c r="E36" s="45">
        <v>100</v>
      </c>
      <c r="F36" s="106">
        <v>5012.5</v>
      </c>
      <c r="G36" s="34">
        <v>5128</v>
      </c>
      <c r="H36" s="111">
        <v>6512.5</v>
      </c>
      <c r="I36" s="115" t="s">
        <v>754</v>
      </c>
      <c r="J36" s="36" t="s">
        <v>755</v>
      </c>
      <c r="K36" s="214" t="s">
        <v>756</v>
      </c>
      <c r="L36" s="54">
        <v>35</v>
      </c>
      <c r="M36" s="54">
        <v>70</v>
      </c>
      <c r="N36" s="54">
        <v>800</v>
      </c>
      <c r="O36" s="54">
        <v>1800</v>
      </c>
    </row>
    <row r="37" spans="1:15" ht="120.75" customHeight="1">
      <c r="A37" s="339"/>
      <c r="B37" s="127" t="s">
        <v>722</v>
      </c>
      <c r="C37" s="42">
        <v>100</v>
      </c>
      <c r="D37" s="33">
        <v>100</v>
      </c>
      <c r="E37" s="45">
        <v>100</v>
      </c>
      <c r="F37" s="37">
        <v>5598.58</v>
      </c>
      <c r="G37" s="34">
        <v>5154.88</v>
      </c>
      <c r="H37" s="111">
        <v>5282.6</v>
      </c>
      <c r="I37" s="115" t="s">
        <v>757</v>
      </c>
      <c r="J37" s="36" t="s">
        <v>758</v>
      </c>
      <c r="K37" s="214" t="s">
        <v>759</v>
      </c>
      <c r="L37" s="54">
        <v>35</v>
      </c>
      <c r="M37" s="54">
        <v>70</v>
      </c>
      <c r="N37" s="54">
        <v>800</v>
      </c>
      <c r="O37" s="54">
        <v>1800</v>
      </c>
    </row>
    <row r="38" spans="1:15" ht="167.25" customHeight="1">
      <c r="A38" s="339"/>
      <c r="B38" s="127" t="s">
        <v>723</v>
      </c>
      <c r="C38" s="42">
        <v>86.61</v>
      </c>
      <c r="D38" s="33">
        <v>89.48</v>
      </c>
      <c r="E38" s="45">
        <v>79.11</v>
      </c>
      <c r="F38" s="42">
        <v>3123.51</v>
      </c>
      <c r="G38" s="34">
        <v>2746.3</v>
      </c>
      <c r="H38" s="110">
        <v>2366.4</v>
      </c>
      <c r="I38" s="115" t="s">
        <v>760</v>
      </c>
      <c r="J38" s="36" t="s">
        <v>761</v>
      </c>
      <c r="K38" s="63" t="s">
        <v>762</v>
      </c>
      <c r="L38" s="54">
        <v>35</v>
      </c>
      <c r="M38" s="54">
        <v>70</v>
      </c>
      <c r="N38" s="54">
        <v>800</v>
      </c>
      <c r="O38" s="54">
        <v>1800</v>
      </c>
    </row>
    <row r="39" spans="1:15" ht="81.75" customHeight="1" thickBot="1">
      <c r="A39" s="340"/>
      <c r="B39" s="128" t="s">
        <v>799</v>
      </c>
      <c r="C39" s="202">
        <v>100</v>
      </c>
      <c r="D39" s="196">
        <v>100</v>
      </c>
      <c r="E39" s="51">
        <v>100</v>
      </c>
      <c r="F39" s="50">
        <v>10000</v>
      </c>
      <c r="G39" s="284">
        <v>10000</v>
      </c>
      <c r="H39" s="217">
        <v>10000</v>
      </c>
      <c r="I39" s="216" t="s">
        <v>732</v>
      </c>
      <c r="J39" s="215" t="s">
        <v>732</v>
      </c>
      <c r="K39" s="116" t="s">
        <v>915</v>
      </c>
      <c r="L39" s="54">
        <v>35</v>
      </c>
      <c r="M39" s="54">
        <v>70</v>
      </c>
      <c r="N39" s="54">
        <v>800</v>
      </c>
      <c r="O39" s="54">
        <v>1800</v>
      </c>
    </row>
    <row r="40" spans="1:15" ht="221.25" customHeight="1">
      <c r="A40" s="338" t="s">
        <v>763</v>
      </c>
      <c r="B40" s="258" t="s">
        <v>764</v>
      </c>
      <c r="C40" s="210">
        <v>100</v>
      </c>
      <c r="D40" s="101">
        <v>100</v>
      </c>
      <c r="E40" s="220">
        <v>100</v>
      </c>
      <c r="F40" s="218">
        <v>10000</v>
      </c>
      <c r="G40" s="121">
        <v>10000</v>
      </c>
      <c r="H40" s="225">
        <v>10000</v>
      </c>
      <c r="I40" s="223" t="s">
        <v>765</v>
      </c>
      <c r="J40" s="102" t="s">
        <v>765</v>
      </c>
      <c r="K40" s="103" t="s">
        <v>765</v>
      </c>
      <c r="L40" s="54">
        <v>35</v>
      </c>
      <c r="M40" s="54">
        <v>70</v>
      </c>
      <c r="N40" s="54">
        <v>800</v>
      </c>
      <c r="O40" s="54">
        <v>1800</v>
      </c>
    </row>
    <row r="41" spans="1:15" ht="47.25">
      <c r="A41" s="339"/>
      <c r="B41" s="259" t="s">
        <v>766</v>
      </c>
      <c r="C41" s="209">
        <v>72.6</v>
      </c>
      <c r="D41" s="181">
        <v>81</v>
      </c>
      <c r="E41" s="221">
        <v>68.4</v>
      </c>
      <c r="F41" s="209">
        <v>2199</v>
      </c>
      <c r="G41" s="182">
        <v>3044</v>
      </c>
      <c r="H41" s="226">
        <v>2055</v>
      </c>
      <c r="I41" s="164" t="s">
        <v>906</v>
      </c>
      <c r="J41" s="119" t="s">
        <v>907</v>
      </c>
      <c r="K41" s="165" t="s">
        <v>908</v>
      </c>
      <c r="L41" s="54">
        <v>35</v>
      </c>
      <c r="M41" s="54">
        <v>70</v>
      </c>
      <c r="N41" s="54">
        <v>800</v>
      </c>
      <c r="O41" s="54">
        <v>1800</v>
      </c>
    </row>
    <row r="42" spans="1:15" ht="75.75" customHeight="1">
      <c r="A42" s="339"/>
      <c r="B42" s="259" t="s">
        <v>767</v>
      </c>
      <c r="C42" s="222">
        <v>92.8</v>
      </c>
      <c r="D42" s="222">
        <v>92.7</v>
      </c>
      <c r="E42" s="222">
        <v>86</v>
      </c>
      <c r="F42" s="209">
        <v>3064</v>
      </c>
      <c r="G42" s="182">
        <v>4349</v>
      </c>
      <c r="H42" s="226">
        <v>3653</v>
      </c>
      <c r="I42" s="87" t="s">
        <v>897</v>
      </c>
      <c r="J42" s="119" t="s">
        <v>898</v>
      </c>
      <c r="K42" s="165" t="s">
        <v>899</v>
      </c>
      <c r="L42" s="54">
        <v>35</v>
      </c>
      <c r="M42" s="54">
        <v>70</v>
      </c>
      <c r="N42" s="54">
        <v>800</v>
      </c>
      <c r="O42" s="54">
        <v>1800</v>
      </c>
    </row>
    <row r="43" spans="1:15" ht="82.5" customHeight="1">
      <c r="A43" s="339"/>
      <c r="B43" s="261" t="s">
        <v>768</v>
      </c>
      <c r="C43" s="222">
        <v>100</v>
      </c>
      <c r="D43" s="40">
        <v>100</v>
      </c>
      <c r="E43" s="47">
        <v>100</v>
      </c>
      <c r="F43" s="219">
        <v>10000</v>
      </c>
      <c r="G43" s="135">
        <v>10000</v>
      </c>
      <c r="H43" s="227">
        <v>10000</v>
      </c>
      <c r="I43" s="222" t="s">
        <v>769</v>
      </c>
      <c r="J43" s="40" t="s">
        <v>769</v>
      </c>
      <c r="K43" s="47" t="s">
        <v>769</v>
      </c>
      <c r="L43" s="54">
        <v>35</v>
      </c>
      <c r="M43" s="54">
        <v>70</v>
      </c>
      <c r="N43" s="54">
        <v>800</v>
      </c>
      <c r="O43" s="54">
        <v>1800</v>
      </c>
    </row>
    <row r="44" spans="1:15" ht="78.75">
      <c r="A44" s="339"/>
      <c r="B44" s="259" t="s">
        <v>771</v>
      </c>
      <c r="C44" s="207">
        <v>91.38</v>
      </c>
      <c r="D44" s="181">
        <v>89.266</v>
      </c>
      <c r="E44" s="221">
        <v>97.2558</v>
      </c>
      <c r="F44" s="209">
        <v>9733.8</v>
      </c>
      <c r="G44" s="207">
        <v>2800.016</v>
      </c>
      <c r="H44" s="221">
        <v>3533.29487</v>
      </c>
      <c r="I44" s="213" t="s">
        <v>813</v>
      </c>
      <c r="J44" s="9" t="s">
        <v>814</v>
      </c>
      <c r="K44" s="165" t="s">
        <v>816</v>
      </c>
      <c r="L44" s="54">
        <v>35</v>
      </c>
      <c r="M44" s="54">
        <v>70</v>
      </c>
      <c r="N44" s="54">
        <v>800</v>
      </c>
      <c r="O44" s="54">
        <v>1800</v>
      </c>
    </row>
    <row r="45" spans="1:15" ht="58.5" customHeight="1">
      <c r="A45" s="339"/>
      <c r="B45" s="259" t="s">
        <v>772</v>
      </c>
      <c r="C45" s="224">
        <v>100</v>
      </c>
      <c r="D45" s="120">
        <v>100</v>
      </c>
      <c r="E45" s="165">
        <v>100</v>
      </c>
      <c r="F45" s="224">
        <v>4244.98</v>
      </c>
      <c r="G45" s="185">
        <v>6937.66</v>
      </c>
      <c r="H45" s="228">
        <v>7669.74</v>
      </c>
      <c r="I45" s="164" t="s">
        <v>890</v>
      </c>
      <c r="J45" s="119" t="s">
        <v>888</v>
      </c>
      <c r="K45" s="165" t="s">
        <v>889</v>
      </c>
      <c r="L45" s="54">
        <v>35</v>
      </c>
      <c r="M45" s="54">
        <v>70</v>
      </c>
      <c r="N45" s="54">
        <v>800</v>
      </c>
      <c r="O45" s="54">
        <v>1800</v>
      </c>
    </row>
    <row r="46" spans="1:15" ht="58.5" customHeight="1" thickBot="1">
      <c r="A46" s="340"/>
      <c r="B46" s="260" t="s">
        <v>733</v>
      </c>
      <c r="C46" s="224">
        <v>100</v>
      </c>
      <c r="D46" s="120">
        <v>100</v>
      </c>
      <c r="E46" s="183">
        <v>100</v>
      </c>
      <c r="F46" s="224">
        <v>4743.7565</v>
      </c>
      <c r="G46" s="185">
        <v>4343.232</v>
      </c>
      <c r="H46" s="229">
        <v>5364.75756</v>
      </c>
      <c r="I46" s="224"/>
      <c r="J46" s="120"/>
      <c r="K46" s="183"/>
      <c r="L46" s="54">
        <v>35</v>
      </c>
      <c r="M46" s="54">
        <v>70</v>
      </c>
      <c r="N46" s="54">
        <v>800</v>
      </c>
      <c r="O46" s="54">
        <v>1800</v>
      </c>
    </row>
    <row r="47" spans="1:15" ht="205.5" customHeight="1">
      <c r="A47" s="338" t="s">
        <v>1006</v>
      </c>
      <c r="B47" s="264" t="s">
        <v>1007</v>
      </c>
      <c r="C47" s="4">
        <v>100</v>
      </c>
      <c r="D47" s="8">
        <v>100</v>
      </c>
      <c r="E47" s="241">
        <v>100</v>
      </c>
      <c r="F47" s="4">
        <v>5619</v>
      </c>
      <c r="G47" s="186">
        <v>7026</v>
      </c>
      <c r="H47" s="242">
        <v>6483</v>
      </c>
      <c r="I47" s="188" t="s">
        <v>818</v>
      </c>
      <c r="J47" s="146" t="s">
        <v>819</v>
      </c>
      <c r="K47" s="187" t="s">
        <v>820</v>
      </c>
      <c r="L47" s="54">
        <v>35</v>
      </c>
      <c r="M47" s="54">
        <v>70</v>
      </c>
      <c r="N47" s="54">
        <v>800</v>
      </c>
      <c r="O47" s="54">
        <v>1800</v>
      </c>
    </row>
    <row r="48" spans="1:15" ht="63.75" customHeight="1">
      <c r="A48" s="339"/>
      <c r="B48" s="265" t="s">
        <v>1008</v>
      </c>
      <c r="C48" s="5">
        <v>89.27</v>
      </c>
      <c r="D48" s="189">
        <v>93.98</v>
      </c>
      <c r="E48" s="233">
        <v>99.06</v>
      </c>
      <c r="F48" s="37">
        <v>4886.256884</v>
      </c>
      <c r="G48" s="112">
        <v>4074.622</v>
      </c>
      <c r="H48" s="239">
        <v>8814.789</v>
      </c>
      <c r="I48" s="46" t="s">
        <v>821</v>
      </c>
      <c r="J48" s="40" t="s">
        <v>822</v>
      </c>
      <c r="K48" s="47" t="s">
        <v>823</v>
      </c>
      <c r="L48" s="54">
        <v>35</v>
      </c>
      <c r="M48" s="54">
        <v>70</v>
      </c>
      <c r="N48" s="54">
        <v>800</v>
      </c>
      <c r="O48" s="54">
        <v>1800</v>
      </c>
    </row>
    <row r="49" spans="1:15" ht="47.25">
      <c r="A49" s="339"/>
      <c r="B49" s="127" t="s">
        <v>1009</v>
      </c>
      <c r="C49" s="37">
        <v>84</v>
      </c>
      <c r="D49" s="24">
        <v>85</v>
      </c>
      <c r="E49" s="233">
        <v>94</v>
      </c>
      <c r="F49" s="37">
        <v>2837</v>
      </c>
      <c r="G49" s="100">
        <v>3227</v>
      </c>
      <c r="H49" s="239">
        <v>3015</v>
      </c>
      <c r="I49" s="41" t="s">
        <v>824</v>
      </c>
      <c r="J49" s="32" t="s">
        <v>825</v>
      </c>
      <c r="K49" s="65" t="s">
        <v>826</v>
      </c>
      <c r="L49" s="54">
        <v>35</v>
      </c>
      <c r="M49" s="54">
        <v>70</v>
      </c>
      <c r="N49" s="54">
        <v>800</v>
      </c>
      <c r="O49" s="54">
        <v>1800</v>
      </c>
    </row>
    <row r="50" spans="1:15" ht="100.5" customHeight="1">
      <c r="A50" s="339"/>
      <c r="B50" s="127" t="s">
        <v>1010</v>
      </c>
      <c r="C50" s="37">
        <v>72</v>
      </c>
      <c r="D50" s="24">
        <v>83</v>
      </c>
      <c r="E50" s="233">
        <v>11</v>
      </c>
      <c r="F50" s="37">
        <v>2163</v>
      </c>
      <c r="G50" s="100">
        <v>2473</v>
      </c>
      <c r="H50" s="239">
        <v>2503</v>
      </c>
      <c r="I50" s="211" t="s">
        <v>827</v>
      </c>
      <c r="J50" s="40" t="s">
        <v>828</v>
      </c>
      <c r="K50" s="47" t="s">
        <v>832</v>
      </c>
      <c r="L50" s="54">
        <v>35</v>
      </c>
      <c r="M50" s="54">
        <v>70</v>
      </c>
      <c r="N50" s="54">
        <v>800</v>
      </c>
      <c r="O50" s="54">
        <v>1800</v>
      </c>
    </row>
    <row r="51" spans="1:15" ht="72.75" customHeight="1">
      <c r="A51" s="339"/>
      <c r="B51" s="127" t="s">
        <v>1011</v>
      </c>
      <c r="C51" s="37">
        <v>81.7</v>
      </c>
      <c r="D51" s="24">
        <v>89.2</v>
      </c>
      <c r="E51" s="233">
        <v>90.8</v>
      </c>
      <c r="F51" s="37">
        <v>2597.9</v>
      </c>
      <c r="G51" s="100">
        <v>2717.7</v>
      </c>
      <c r="H51" s="239">
        <v>3635.6</v>
      </c>
      <c r="I51" s="248" t="s">
        <v>833</v>
      </c>
      <c r="J51" s="249" t="s">
        <v>834</v>
      </c>
      <c r="K51" s="250" t="s">
        <v>835</v>
      </c>
      <c r="L51" s="54">
        <v>35</v>
      </c>
      <c r="M51" s="54">
        <v>70</v>
      </c>
      <c r="N51" s="54">
        <v>800</v>
      </c>
      <c r="O51" s="54">
        <v>1800</v>
      </c>
    </row>
    <row r="52" spans="1:15" ht="78.75">
      <c r="A52" s="339"/>
      <c r="B52" s="127" t="s">
        <v>1012</v>
      </c>
      <c r="C52" s="37">
        <v>80.6</v>
      </c>
      <c r="D52" s="24">
        <v>91.848</v>
      </c>
      <c r="E52" s="233">
        <v>89.844</v>
      </c>
      <c r="F52" s="37">
        <v>2608.26</v>
      </c>
      <c r="G52" s="100">
        <v>3566.037</v>
      </c>
      <c r="H52" s="239">
        <v>2823.754</v>
      </c>
      <c r="I52" s="251" t="s">
        <v>836</v>
      </c>
      <c r="J52" s="252" t="s">
        <v>837</v>
      </c>
      <c r="K52" s="253" t="s">
        <v>838</v>
      </c>
      <c r="L52" s="54">
        <v>35</v>
      </c>
      <c r="M52" s="54">
        <v>70</v>
      </c>
      <c r="N52" s="54">
        <v>800</v>
      </c>
      <c r="O52" s="54">
        <v>1800</v>
      </c>
    </row>
    <row r="53" spans="1:15" ht="90.75" customHeight="1">
      <c r="A53" s="339"/>
      <c r="B53" s="127" t="s">
        <v>1013</v>
      </c>
      <c r="C53" s="37">
        <v>100</v>
      </c>
      <c r="D53" s="24">
        <v>100</v>
      </c>
      <c r="E53" s="233">
        <v>100</v>
      </c>
      <c r="F53" s="37">
        <v>4101.26</v>
      </c>
      <c r="G53" s="100">
        <v>4171.332756</v>
      </c>
      <c r="H53" s="239">
        <v>6000.142387</v>
      </c>
      <c r="I53" s="248" t="s">
        <v>839</v>
      </c>
      <c r="J53" s="249" t="s">
        <v>840</v>
      </c>
      <c r="K53" s="250" t="s">
        <v>841</v>
      </c>
      <c r="L53" s="54">
        <v>35</v>
      </c>
      <c r="M53" s="54">
        <v>70</v>
      </c>
      <c r="N53" s="54">
        <v>800</v>
      </c>
      <c r="O53" s="54">
        <v>1800</v>
      </c>
    </row>
    <row r="54" spans="1:15" ht="94.5">
      <c r="A54" s="339"/>
      <c r="B54" s="126" t="s">
        <v>1014</v>
      </c>
      <c r="C54" s="105">
        <v>87.28</v>
      </c>
      <c r="D54" s="24">
        <v>86.87</v>
      </c>
      <c r="E54" s="233">
        <v>81.76</v>
      </c>
      <c r="F54" s="105">
        <v>4373.268698</v>
      </c>
      <c r="G54" s="100">
        <v>3243.296318</v>
      </c>
      <c r="H54" s="239">
        <v>2855.62445</v>
      </c>
      <c r="I54" s="41" t="s">
        <v>842</v>
      </c>
      <c r="J54" s="32" t="s">
        <v>843</v>
      </c>
      <c r="K54" s="65" t="s">
        <v>844</v>
      </c>
      <c r="L54" s="54">
        <v>35</v>
      </c>
      <c r="M54" s="54">
        <v>70</v>
      </c>
      <c r="N54" s="54">
        <v>800</v>
      </c>
      <c r="O54" s="54">
        <v>1800</v>
      </c>
    </row>
    <row r="55" spans="1:15" ht="42.75" customHeight="1">
      <c r="A55" s="339"/>
      <c r="B55" s="127" t="s">
        <v>1015</v>
      </c>
      <c r="C55" s="37">
        <v>100</v>
      </c>
      <c r="D55" s="33">
        <v>100</v>
      </c>
      <c r="E55" s="45">
        <v>100</v>
      </c>
      <c r="F55" s="37">
        <v>10000</v>
      </c>
      <c r="G55" s="34">
        <v>10000</v>
      </c>
      <c r="H55" s="110">
        <v>10000</v>
      </c>
      <c r="I55" s="56" t="s">
        <v>787</v>
      </c>
      <c r="J55" s="32" t="s">
        <v>787</v>
      </c>
      <c r="K55" s="65" t="s">
        <v>787</v>
      </c>
      <c r="L55" s="54">
        <v>35</v>
      </c>
      <c r="M55" s="54">
        <v>70</v>
      </c>
      <c r="N55" s="54">
        <v>800</v>
      </c>
      <c r="O55" s="54">
        <v>1800</v>
      </c>
    </row>
    <row r="56" spans="1:15" ht="70.5" customHeight="1">
      <c r="A56" s="339"/>
      <c r="B56" s="126" t="s">
        <v>1016</v>
      </c>
      <c r="C56" s="230">
        <v>36.52</v>
      </c>
      <c r="D56" s="190">
        <v>48.24</v>
      </c>
      <c r="E56" s="234">
        <v>58.08</v>
      </c>
      <c r="F56" s="232">
        <v>736.87</v>
      </c>
      <c r="G56" s="191">
        <v>1016.34</v>
      </c>
      <c r="H56" s="240">
        <v>1529.25</v>
      </c>
      <c r="I56" s="41" t="s">
        <v>845</v>
      </c>
      <c r="J56" s="32" t="s">
        <v>846</v>
      </c>
      <c r="K56" s="65" t="s">
        <v>847</v>
      </c>
      <c r="L56" s="54">
        <v>35</v>
      </c>
      <c r="M56" s="54">
        <v>70</v>
      </c>
      <c r="N56" s="54">
        <v>800</v>
      </c>
      <c r="O56" s="54">
        <v>1800</v>
      </c>
    </row>
    <row r="57" spans="1:15" ht="80.25" customHeight="1">
      <c r="A57" s="339"/>
      <c r="B57" s="127" t="s">
        <v>1017</v>
      </c>
      <c r="C57" s="37">
        <v>85.5345912</v>
      </c>
      <c r="D57" s="24">
        <v>97.5619119</v>
      </c>
      <c r="E57" s="233">
        <v>95.8991723</v>
      </c>
      <c r="F57" s="37">
        <v>4448.79554</v>
      </c>
      <c r="G57" s="100">
        <v>7943.01615</v>
      </c>
      <c r="H57" s="239">
        <v>4005.33896</v>
      </c>
      <c r="I57" s="246" t="s">
        <v>850</v>
      </c>
      <c r="J57" s="53" t="s">
        <v>848</v>
      </c>
      <c r="K57" s="247" t="s">
        <v>849</v>
      </c>
      <c r="L57" s="54">
        <v>35</v>
      </c>
      <c r="M57" s="54">
        <v>70</v>
      </c>
      <c r="N57" s="54">
        <v>800</v>
      </c>
      <c r="O57" s="54">
        <v>1800</v>
      </c>
    </row>
    <row r="58" spans="1:15" ht="94.5">
      <c r="A58" s="339"/>
      <c r="B58" s="126" t="s">
        <v>1018</v>
      </c>
      <c r="C58" s="105">
        <v>100</v>
      </c>
      <c r="D58" s="24">
        <v>100</v>
      </c>
      <c r="E58" s="233">
        <v>100</v>
      </c>
      <c r="F58" s="105">
        <v>4097.66842</v>
      </c>
      <c r="G58" s="100">
        <v>7155.2109</v>
      </c>
      <c r="H58" s="239">
        <v>9985.5711</v>
      </c>
      <c r="I58" s="41" t="s">
        <v>852</v>
      </c>
      <c r="J58" s="32" t="s">
        <v>854</v>
      </c>
      <c r="K58" s="65" t="s">
        <v>855</v>
      </c>
      <c r="L58" s="54">
        <v>35</v>
      </c>
      <c r="M58" s="54">
        <v>70</v>
      </c>
      <c r="N58" s="54">
        <v>800</v>
      </c>
      <c r="O58" s="54">
        <v>1800</v>
      </c>
    </row>
    <row r="59" spans="1:15" ht="47.25">
      <c r="A59" s="339"/>
      <c r="B59" s="127" t="s">
        <v>1019</v>
      </c>
      <c r="C59" s="231">
        <v>84.33734939759036</v>
      </c>
      <c r="D59" s="192">
        <v>99.34208435304961</v>
      </c>
      <c r="E59" s="235">
        <v>97.49064695683914</v>
      </c>
      <c r="F59" s="105">
        <v>3221.8028741471912</v>
      </c>
      <c r="G59" s="100">
        <v>4709.853939776846</v>
      </c>
      <c r="H59" s="239">
        <v>3929.7838767781577</v>
      </c>
      <c r="I59" s="7" t="s">
        <v>740</v>
      </c>
      <c r="J59" s="7" t="s">
        <v>742</v>
      </c>
      <c r="K59" s="86" t="s">
        <v>744</v>
      </c>
      <c r="L59" s="54">
        <v>35</v>
      </c>
      <c r="M59" s="54">
        <v>70</v>
      </c>
      <c r="N59" s="54">
        <v>800</v>
      </c>
      <c r="O59" s="54">
        <v>1800</v>
      </c>
    </row>
    <row r="60" spans="1:15" ht="63">
      <c r="A60" s="339"/>
      <c r="B60" s="127" t="s">
        <v>1020</v>
      </c>
      <c r="C60" s="105">
        <v>73.82</v>
      </c>
      <c r="D60" s="24">
        <v>81.9</v>
      </c>
      <c r="E60" s="233">
        <v>85.797254</v>
      </c>
      <c r="F60" s="105">
        <v>2287.20661</v>
      </c>
      <c r="G60" s="100">
        <v>2797.7017</v>
      </c>
      <c r="H60" s="239">
        <v>4124.4582</v>
      </c>
      <c r="I60" s="236" t="s">
        <v>856</v>
      </c>
      <c r="J60" s="85" t="s">
        <v>857</v>
      </c>
      <c r="K60" s="86" t="s">
        <v>858</v>
      </c>
      <c r="L60" s="54">
        <v>35</v>
      </c>
      <c r="M60" s="54">
        <v>70</v>
      </c>
      <c r="N60" s="54">
        <v>800</v>
      </c>
      <c r="O60" s="54">
        <v>1800</v>
      </c>
    </row>
    <row r="61" spans="1:15" ht="47.25">
      <c r="A61" s="339"/>
      <c r="B61" s="127" t="s">
        <v>1021</v>
      </c>
      <c r="C61" s="37">
        <v>80.77</v>
      </c>
      <c r="D61" s="24">
        <v>84.4</v>
      </c>
      <c r="E61" s="233">
        <v>97.19</v>
      </c>
      <c r="F61" s="37">
        <v>2935.5687</v>
      </c>
      <c r="G61" s="100">
        <v>2912.7721</v>
      </c>
      <c r="H61" s="239">
        <v>5295.2562</v>
      </c>
      <c r="I61" s="237" t="s">
        <v>861</v>
      </c>
      <c r="J61" s="193" t="s">
        <v>862</v>
      </c>
      <c r="K61" s="194" t="s">
        <v>863</v>
      </c>
      <c r="L61" s="54">
        <v>35</v>
      </c>
      <c r="M61" s="54">
        <v>70</v>
      </c>
      <c r="N61" s="54">
        <v>800</v>
      </c>
      <c r="O61" s="54">
        <v>1800</v>
      </c>
    </row>
    <row r="62" spans="1:15" ht="63">
      <c r="A62" s="339"/>
      <c r="B62" s="126" t="s">
        <v>1022</v>
      </c>
      <c r="C62" s="105">
        <v>83.3</v>
      </c>
      <c r="D62" s="24">
        <v>79.19</v>
      </c>
      <c r="E62" s="233">
        <v>89.68</v>
      </c>
      <c r="F62" s="105">
        <v>3281.891131</v>
      </c>
      <c r="G62" s="100">
        <v>2415.257779</v>
      </c>
      <c r="H62" s="239">
        <v>3712.03296</v>
      </c>
      <c r="I62" s="262" t="s">
        <v>864</v>
      </c>
      <c r="J62" s="60" t="s">
        <v>865</v>
      </c>
      <c r="K62" s="263" t="s">
        <v>866</v>
      </c>
      <c r="L62" s="54">
        <v>35</v>
      </c>
      <c r="M62" s="54">
        <v>70</v>
      </c>
      <c r="N62" s="54">
        <v>800</v>
      </c>
      <c r="O62" s="54">
        <v>1800</v>
      </c>
    </row>
    <row r="63" spans="1:15" ht="79.5" thickBot="1">
      <c r="A63" s="340"/>
      <c r="B63" s="126" t="s">
        <v>1023</v>
      </c>
      <c r="C63" s="105">
        <v>94.7368</v>
      </c>
      <c r="D63" s="24">
        <v>92.694</v>
      </c>
      <c r="E63" s="233">
        <v>95.36266</v>
      </c>
      <c r="F63" s="105">
        <v>3232.8</v>
      </c>
      <c r="G63" s="100">
        <v>3654.096</v>
      </c>
      <c r="H63" s="239">
        <v>6635.422</v>
      </c>
      <c r="I63" s="238" t="s">
        <v>867</v>
      </c>
      <c r="J63" s="53" t="s">
        <v>868</v>
      </c>
      <c r="K63" s="75" t="s">
        <v>869</v>
      </c>
      <c r="L63" s="54">
        <v>35</v>
      </c>
      <c r="M63" s="54">
        <v>70</v>
      </c>
      <c r="N63" s="54">
        <v>800</v>
      </c>
      <c r="O63" s="54">
        <v>1800</v>
      </c>
    </row>
    <row r="64" spans="1:15" ht="96" customHeight="1">
      <c r="A64" s="338" t="s">
        <v>1024</v>
      </c>
      <c r="B64" s="265" t="s">
        <v>1025</v>
      </c>
      <c r="C64" s="267">
        <v>100</v>
      </c>
      <c r="D64" s="268">
        <v>100</v>
      </c>
      <c r="E64" s="269">
        <v>100</v>
      </c>
      <c r="F64" s="270">
        <v>10000</v>
      </c>
      <c r="G64" s="271">
        <v>10000</v>
      </c>
      <c r="H64" s="272">
        <v>10000</v>
      </c>
      <c r="I64" s="273" t="s">
        <v>1036</v>
      </c>
      <c r="J64" s="147" t="s">
        <v>1036</v>
      </c>
      <c r="K64" s="205" t="s">
        <v>1036</v>
      </c>
      <c r="L64" s="54">
        <v>35</v>
      </c>
      <c r="M64" s="54">
        <v>70</v>
      </c>
      <c r="N64" s="54">
        <v>800</v>
      </c>
      <c r="O64" s="54">
        <v>1800</v>
      </c>
    </row>
    <row r="65" spans="1:15" ht="79.5" customHeight="1">
      <c r="A65" s="339"/>
      <c r="B65" s="127" t="s">
        <v>1026</v>
      </c>
      <c r="C65" s="37">
        <v>100</v>
      </c>
      <c r="D65" s="33">
        <v>100</v>
      </c>
      <c r="E65" s="266">
        <v>100</v>
      </c>
      <c r="F65" s="42">
        <v>10000</v>
      </c>
      <c r="G65" s="34">
        <v>10000</v>
      </c>
      <c r="H65" s="110">
        <v>10000</v>
      </c>
      <c r="I65" s="213" t="s">
        <v>167</v>
      </c>
      <c r="J65" s="9" t="s">
        <v>167</v>
      </c>
      <c r="K65" s="49" t="s">
        <v>167</v>
      </c>
      <c r="L65" s="54">
        <v>35</v>
      </c>
      <c r="M65" s="54">
        <v>70</v>
      </c>
      <c r="N65" s="54">
        <v>800</v>
      </c>
      <c r="O65" s="54">
        <v>1800</v>
      </c>
    </row>
    <row r="66" spans="1:15" ht="78.75">
      <c r="A66" s="339"/>
      <c r="B66" s="126" t="s">
        <v>1027</v>
      </c>
      <c r="C66" s="105">
        <v>100</v>
      </c>
      <c r="D66" s="24">
        <v>100</v>
      </c>
      <c r="E66" s="189">
        <v>100</v>
      </c>
      <c r="F66" s="243">
        <v>4092.465753424658</v>
      </c>
      <c r="G66" s="100">
        <v>5837.074143543551</v>
      </c>
      <c r="H66" s="239">
        <v>6037.9579765309745</v>
      </c>
      <c r="I66" s="222" t="s">
        <v>873</v>
      </c>
      <c r="J66" s="40" t="s">
        <v>874</v>
      </c>
      <c r="K66" s="47" t="s">
        <v>875</v>
      </c>
      <c r="L66" s="54">
        <v>35</v>
      </c>
      <c r="M66" s="54">
        <v>70</v>
      </c>
      <c r="N66" s="54">
        <v>800</v>
      </c>
      <c r="O66" s="54">
        <v>1800</v>
      </c>
    </row>
    <row r="67" spans="1:15" ht="37.5" customHeight="1">
      <c r="A67" s="339"/>
      <c r="B67" s="127" t="s">
        <v>1028</v>
      </c>
      <c r="C67" s="37">
        <v>100</v>
      </c>
      <c r="D67" s="33">
        <v>100</v>
      </c>
      <c r="E67" s="266">
        <v>100</v>
      </c>
      <c r="F67" s="42">
        <v>10000</v>
      </c>
      <c r="G67" s="34">
        <v>10000</v>
      </c>
      <c r="H67" s="110">
        <v>10000</v>
      </c>
      <c r="I67" s="222" t="s">
        <v>171</v>
      </c>
      <c r="J67" s="40" t="s">
        <v>171</v>
      </c>
      <c r="K67" s="47" t="s">
        <v>171</v>
      </c>
      <c r="L67" s="54">
        <v>35</v>
      </c>
      <c r="M67" s="54">
        <v>70</v>
      </c>
      <c r="N67" s="54">
        <v>800</v>
      </c>
      <c r="O67" s="54">
        <v>1800</v>
      </c>
    </row>
    <row r="68" spans="1:15" ht="47.25">
      <c r="A68" s="339"/>
      <c r="B68" s="127" t="s">
        <v>1029</v>
      </c>
      <c r="C68" s="37">
        <v>100</v>
      </c>
      <c r="D68" s="33">
        <v>100</v>
      </c>
      <c r="E68" s="266">
        <v>100</v>
      </c>
      <c r="F68" s="42">
        <v>10000</v>
      </c>
      <c r="G68" s="34">
        <v>10000</v>
      </c>
      <c r="H68" s="110">
        <v>10000</v>
      </c>
      <c r="I68" s="222" t="s">
        <v>172</v>
      </c>
      <c r="J68" s="40" t="s">
        <v>172</v>
      </c>
      <c r="K68" s="47" t="s">
        <v>172</v>
      </c>
      <c r="L68" s="54">
        <v>35</v>
      </c>
      <c r="M68" s="54">
        <v>70</v>
      </c>
      <c r="N68" s="54">
        <v>800</v>
      </c>
      <c r="O68" s="54">
        <v>1800</v>
      </c>
    </row>
    <row r="69" spans="1:15" ht="78.75" customHeight="1">
      <c r="A69" s="339"/>
      <c r="B69" s="126" t="s">
        <v>1030</v>
      </c>
      <c r="C69" s="105">
        <v>100</v>
      </c>
      <c r="D69" s="24">
        <v>100</v>
      </c>
      <c r="E69" s="189">
        <v>100</v>
      </c>
      <c r="F69" s="243">
        <v>7708.48</v>
      </c>
      <c r="G69" s="100">
        <v>8854.42</v>
      </c>
      <c r="H69" s="239">
        <v>9176.98</v>
      </c>
      <c r="I69" s="22" t="s">
        <v>876</v>
      </c>
      <c r="J69" s="11" t="s">
        <v>877</v>
      </c>
      <c r="K69" s="69" t="s">
        <v>878</v>
      </c>
      <c r="L69" s="54">
        <v>35</v>
      </c>
      <c r="M69" s="54">
        <v>70</v>
      </c>
      <c r="N69" s="54">
        <v>800</v>
      </c>
      <c r="O69" s="54">
        <v>1800</v>
      </c>
    </row>
    <row r="70" spans="1:15" ht="56.25" customHeight="1">
      <c r="A70" s="339"/>
      <c r="B70" s="126" t="s">
        <v>1031</v>
      </c>
      <c r="C70" s="105">
        <v>100</v>
      </c>
      <c r="D70" s="24">
        <v>100</v>
      </c>
      <c r="E70" s="189">
        <v>100</v>
      </c>
      <c r="F70" s="243">
        <v>5408.16</v>
      </c>
      <c r="G70" s="100">
        <v>8763.8</v>
      </c>
      <c r="H70" s="239">
        <v>5398.13</v>
      </c>
      <c r="I70" s="213" t="s">
        <v>879</v>
      </c>
      <c r="J70" s="9" t="s">
        <v>880</v>
      </c>
      <c r="K70" s="49" t="s">
        <v>881</v>
      </c>
      <c r="L70" s="54">
        <v>35</v>
      </c>
      <c r="M70" s="54">
        <v>70</v>
      </c>
      <c r="N70" s="54">
        <v>800</v>
      </c>
      <c r="O70" s="54">
        <v>1800</v>
      </c>
    </row>
    <row r="71" spans="1:15" ht="79.5" customHeight="1">
      <c r="A71" s="339"/>
      <c r="B71" s="126" t="s">
        <v>1032</v>
      </c>
      <c r="C71" s="105">
        <v>100</v>
      </c>
      <c r="D71" s="24">
        <v>100</v>
      </c>
      <c r="E71" s="189">
        <v>100</v>
      </c>
      <c r="F71" s="243">
        <v>5896.437</v>
      </c>
      <c r="G71" s="100">
        <v>5552.48</v>
      </c>
      <c r="H71" s="239">
        <v>5628.421</v>
      </c>
      <c r="I71" s="213" t="s">
        <v>882</v>
      </c>
      <c r="J71" s="9" t="s">
        <v>883</v>
      </c>
      <c r="K71" s="49" t="s">
        <v>884</v>
      </c>
      <c r="L71" s="54">
        <v>35</v>
      </c>
      <c r="M71" s="54">
        <v>70</v>
      </c>
      <c r="N71" s="54">
        <v>800</v>
      </c>
      <c r="O71" s="54">
        <v>1800</v>
      </c>
    </row>
    <row r="72" spans="1:15" ht="47.25">
      <c r="A72" s="339"/>
      <c r="B72" s="126" t="s">
        <v>1033</v>
      </c>
      <c r="C72" s="105">
        <v>66.83</v>
      </c>
      <c r="D72" s="24">
        <v>65.27</v>
      </c>
      <c r="E72" s="189">
        <v>73.39</v>
      </c>
      <c r="F72" s="243">
        <v>1837.21</v>
      </c>
      <c r="G72" s="100">
        <v>1794.31</v>
      </c>
      <c r="H72" s="239">
        <v>2159.92</v>
      </c>
      <c r="I72" s="22" t="s">
        <v>788</v>
      </c>
      <c r="J72" s="11" t="s">
        <v>789</v>
      </c>
      <c r="K72" s="69" t="s">
        <v>790</v>
      </c>
      <c r="L72" s="54">
        <v>35</v>
      </c>
      <c r="M72" s="54">
        <v>70</v>
      </c>
      <c r="N72" s="54">
        <v>800</v>
      </c>
      <c r="O72" s="54">
        <v>1800</v>
      </c>
    </row>
    <row r="73" spans="1:11" ht="30" customHeight="1" thickBot="1">
      <c r="A73" s="195">
        <v>28</v>
      </c>
      <c r="B73" s="146" t="s">
        <v>1034</v>
      </c>
      <c r="C73" s="196"/>
      <c r="D73" s="196"/>
      <c r="E73" s="196"/>
      <c r="F73" s="196"/>
      <c r="G73" s="197"/>
      <c r="H73" s="197"/>
      <c r="I73" s="198"/>
      <c r="J73" s="198"/>
      <c r="K73" s="199"/>
    </row>
  </sheetData>
  <mergeCells count="11">
    <mergeCell ref="A17:A30"/>
    <mergeCell ref="A13:A16"/>
    <mergeCell ref="A3:A12"/>
    <mergeCell ref="A64:A72"/>
    <mergeCell ref="A47:A63"/>
    <mergeCell ref="A31:A39"/>
    <mergeCell ref="A40:A46"/>
    <mergeCell ref="B1:B2"/>
    <mergeCell ref="C1:E1"/>
    <mergeCell ref="F1:H1"/>
    <mergeCell ref="I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E115">
      <pane xSplit="14955" topLeftCell="H5" activePane="topLeft" state="split"/>
      <selection pane="topLeft" activeCell="J111" sqref="J111"/>
      <selection pane="topRight" activeCell="H130" sqref="H130"/>
    </sheetView>
  </sheetViews>
  <sheetFormatPr defaultColWidth="9.00390625" defaultRowHeight="12.75"/>
  <cols>
    <col min="1" max="1" width="4.375" style="54" customWidth="1"/>
    <col min="2" max="2" width="17.25390625" style="54" customWidth="1"/>
    <col min="3" max="3" width="16.125" style="54" customWidth="1"/>
    <col min="4" max="4" width="22.00390625" style="54" customWidth="1"/>
    <col min="5" max="5" width="21.75390625" style="54" customWidth="1"/>
    <col min="6" max="6" width="15.00390625" style="54" customWidth="1"/>
    <col min="7" max="7" width="16.875" style="136" customWidth="1"/>
    <col min="8" max="8" width="26.00390625" style="136" customWidth="1"/>
    <col min="9" max="9" width="19.375" style="54" customWidth="1"/>
    <col min="10" max="10" width="18.375" style="54" customWidth="1"/>
    <col min="11" max="11" width="19.25390625" style="54" customWidth="1"/>
    <col min="12" max="16384" width="9.125" style="54" customWidth="1"/>
  </cols>
  <sheetData>
    <row r="1" spans="1:11" ht="54" customHeight="1" thickBot="1">
      <c r="A1" s="76"/>
      <c r="B1" s="338" t="s">
        <v>997</v>
      </c>
      <c r="C1" s="341" t="s">
        <v>461</v>
      </c>
      <c r="D1" s="344"/>
      <c r="E1" s="345"/>
      <c r="F1" s="344" t="s">
        <v>1005</v>
      </c>
      <c r="G1" s="344"/>
      <c r="H1" s="344"/>
      <c r="I1" s="346" t="s">
        <v>1035</v>
      </c>
      <c r="J1" s="347"/>
      <c r="K1" s="348"/>
    </row>
    <row r="2" spans="1:11" ht="225" customHeight="1" thickBot="1">
      <c r="A2" s="81"/>
      <c r="B2" s="339"/>
      <c r="C2" s="274" t="s">
        <v>998</v>
      </c>
      <c r="D2" s="118" t="s">
        <v>999</v>
      </c>
      <c r="E2" s="275" t="s">
        <v>1000</v>
      </c>
      <c r="F2" s="276" t="s">
        <v>998</v>
      </c>
      <c r="G2" s="277" t="s">
        <v>999</v>
      </c>
      <c r="H2" s="278" t="s">
        <v>1000</v>
      </c>
      <c r="I2" s="274" t="s">
        <v>1001</v>
      </c>
      <c r="J2" s="118" t="s">
        <v>999</v>
      </c>
      <c r="K2" s="275" t="s">
        <v>1000</v>
      </c>
    </row>
    <row r="3" spans="1:15" ht="182.25" customHeight="1">
      <c r="A3" s="338" t="s">
        <v>175</v>
      </c>
      <c r="B3" s="156" t="s">
        <v>176</v>
      </c>
      <c r="C3" s="151">
        <v>100</v>
      </c>
      <c r="D3" s="150">
        <v>100</v>
      </c>
      <c r="E3" s="205">
        <v>100</v>
      </c>
      <c r="F3" s="279">
        <v>5918</v>
      </c>
      <c r="G3" s="206">
        <v>5224</v>
      </c>
      <c r="H3" s="280">
        <v>5820</v>
      </c>
      <c r="I3" s="188" t="s">
        <v>421</v>
      </c>
      <c r="J3" s="2" t="s">
        <v>420</v>
      </c>
      <c r="K3" s="281" t="s">
        <v>422</v>
      </c>
      <c r="L3" s="54">
        <v>35</v>
      </c>
      <c r="M3" s="54">
        <v>70</v>
      </c>
      <c r="N3" s="54">
        <v>800</v>
      </c>
      <c r="O3" s="54">
        <v>1800</v>
      </c>
    </row>
    <row r="4" spans="1:15" ht="87" customHeight="1">
      <c r="A4" s="339"/>
      <c r="B4" s="153" t="s">
        <v>177</v>
      </c>
      <c r="C4" s="48">
        <v>100</v>
      </c>
      <c r="D4" s="9">
        <v>100</v>
      </c>
      <c r="E4" s="49">
        <v>100</v>
      </c>
      <c r="F4" s="143">
        <v>6031</v>
      </c>
      <c r="G4" s="137">
        <v>3991</v>
      </c>
      <c r="H4" s="129">
        <v>7870</v>
      </c>
      <c r="I4" s="41" t="s">
        <v>411</v>
      </c>
      <c r="J4" s="36" t="s">
        <v>510</v>
      </c>
      <c r="K4" s="63" t="s">
        <v>412</v>
      </c>
      <c r="L4" s="54">
        <v>35</v>
      </c>
      <c r="M4" s="54">
        <v>70</v>
      </c>
      <c r="N4" s="54">
        <v>800</v>
      </c>
      <c r="O4" s="54">
        <v>1800</v>
      </c>
    </row>
    <row r="5" spans="1:15" ht="104.25" customHeight="1">
      <c r="A5" s="339"/>
      <c r="B5" s="153" t="s">
        <v>413</v>
      </c>
      <c r="C5" s="48">
        <v>98.65</v>
      </c>
      <c r="D5" s="9">
        <v>97.2</v>
      </c>
      <c r="E5" s="49">
        <v>93.51</v>
      </c>
      <c r="F5" s="143">
        <v>5679.33</v>
      </c>
      <c r="G5" s="137">
        <v>4356.81</v>
      </c>
      <c r="H5" s="129">
        <v>4734</v>
      </c>
      <c r="I5" s="42" t="s">
        <v>417</v>
      </c>
      <c r="J5" s="36" t="s">
        <v>418</v>
      </c>
      <c r="K5" s="45" t="s">
        <v>419</v>
      </c>
      <c r="L5" s="54">
        <v>35</v>
      </c>
      <c r="M5" s="54">
        <v>70</v>
      </c>
      <c r="N5" s="54">
        <v>800</v>
      </c>
      <c r="O5" s="54">
        <v>1800</v>
      </c>
    </row>
    <row r="6" spans="1:15" ht="84" customHeight="1">
      <c r="A6" s="339"/>
      <c r="B6" s="153" t="s">
        <v>426</v>
      </c>
      <c r="C6" s="48">
        <v>100</v>
      </c>
      <c r="D6" s="55">
        <v>100</v>
      </c>
      <c r="E6" s="49">
        <v>100</v>
      </c>
      <c r="F6" s="144">
        <v>6411.13</v>
      </c>
      <c r="G6" s="137">
        <v>6419.26</v>
      </c>
      <c r="H6" s="129">
        <v>9584</v>
      </c>
      <c r="I6" s="41" t="s">
        <v>423</v>
      </c>
      <c r="J6" s="56" t="s">
        <v>424</v>
      </c>
      <c r="K6" s="64" t="s">
        <v>425</v>
      </c>
      <c r="L6" s="54">
        <v>35</v>
      </c>
      <c r="M6" s="54">
        <v>70</v>
      </c>
      <c r="N6" s="54">
        <v>800</v>
      </c>
      <c r="O6" s="54">
        <v>1800</v>
      </c>
    </row>
    <row r="7" spans="1:15" ht="84" customHeight="1">
      <c r="A7" s="339"/>
      <c r="B7" s="153" t="s">
        <v>427</v>
      </c>
      <c r="C7" s="48">
        <v>100</v>
      </c>
      <c r="D7" s="9">
        <v>100</v>
      </c>
      <c r="E7" s="49">
        <v>100</v>
      </c>
      <c r="F7" s="143">
        <v>6759.56</v>
      </c>
      <c r="G7" s="137">
        <v>10000</v>
      </c>
      <c r="H7" s="129">
        <v>5628.67</v>
      </c>
      <c r="I7" s="41" t="s">
        <v>428</v>
      </c>
      <c r="J7" s="32" t="s">
        <v>429</v>
      </c>
      <c r="K7" s="63" t="s">
        <v>430</v>
      </c>
      <c r="L7" s="54">
        <v>35</v>
      </c>
      <c r="M7" s="54">
        <v>70</v>
      </c>
      <c r="N7" s="54">
        <v>800</v>
      </c>
      <c r="O7" s="54">
        <v>1800</v>
      </c>
    </row>
    <row r="8" spans="1:15" ht="47.25">
      <c r="A8" s="339"/>
      <c r="B8" s="154" t="s">
        <v>431</v>
      </c>
      <c r="C8" s="62">
        <v>73.187</v>
      </c>
      <c r="D8" s="11">
        <v>79.23</v>
      </c>
      <c r="E8" s="77">
        <v>0.7222</v>
      </c>
      <c r="F8" s="145">
        <v>2238.7</v>
      </c>
      <c r="G8" s="138">
        <v>2570</v>
      </c>
      <c r="H8" s="130">
        <v>2161.66</v>
      </c>
      <c r="I8" s="46" t="s">
        <v>498</v>
      </c>
      <c r="J8" s="32" t="s">
        <v>499</v>
      </c>
      <c r="K8" s="65" t="s">
        <v>500</v>
      </c>
      <c r="L8" s="54">
        <v>35</v>
      </c>
      <c r="M8" s="54">
        <v>70</v>
      </c>
      <c r="N8" s="54">
        <v>800</v>
      </c>
      <c r="O8" s="54">
        <v>1800</v>
      </c>
    </row>
    <row r="9" spans="1:15" ht="63">
      <c r="A9" s="339"/>
      <c r="B9" s="154" t="s">
        <v>435</v>
      </c>
      <c r="C9" s="62">
        <v>100</v>
      </c>
      <c r="D9" s="11">
        <v>100</v>
      </c>
      <c r="E9" s="69">
        <v>100</v>
      </c>
      <c r="F9" s="62">
        <v>4958.7</v>
      </c>
      <c r="G9" s="138">
        <v>6339.845</v>
      </c>
      <c r="H9" s="130">
        <v>7388.864</v>
      </c>
      <c r="I9" s="41" t="s">
        <v>501</v>
      </c>
      <c r="J9" s="32" t="s">
        <v>502</v>
      </c>
      <c r="K9" s="65" t="s">
        <v>503</v>
      </c>
      <c r="L9" s="54">
        <v>35</v>
      </c>
      <c r="M9" s="54">
        <v>70</v>
      </c>
      <c r="N9" s="54">
        <v>800</v>
      </c>
      <c r="O9" s="54">
        <v>1800</v>
      </c>
    </row>
    <row r="10" spans="1:15" ht="78.75">
      <c r="A10" s="339"/>
      <c r="B10" s="154" t="s">
        <v>438</v>
      </c>
      <c r="C10" s="62">
        <v>100</v>
      </c>
      <c r="D10" s="11">
        <v>100</v>
      </c>
      <c r="E10" s="69">
        <v>100</v>
      </c>
      <c r="F10" s="62">
        <v>3606.6</v>
      </c>
      <c r="G10" s="138">
        <v>6460.6</v>
      </c>
      <c r="H10" s="130">
        <v>5188.61</v>
      </c>
      <c r="I10" s="41" t="s">
        <v>709</v>
      </c>
      <c r="J10" s="32" t="s">
        <v>511</v>
      </c>
      <c r="K10" s="65" t="s">
        <v>710</v>
      </c>
      <c r="L10" s="54">
        <v>35</v>
      </c>
      <c r="M10" s="54">
        <v>70</v>
      </c>
      <c r="N10" s="54">
        <v>800</v>
      </c>
      <c r="O10" s="54">
        <v>1800</v>
      </c>
    </row>
    <row r="11" spans="1:15" ht="94.5">
      <c r="A11" s="339"/>
      <c r="B11" s="154" t="s">
        <v>439</v>
      </c>
      <c r="C11" s="62">
        <v>89.66</v>
      </c>
      <c r="D11" s="11">
        <v>91.13</v>
      </c>
      <c r="E11" s="69">
        <v>83.75</v>
      </c>
      <c r="F11" s="62">
        <v>3933</v>
      </c>
      <c r="G11" s="138">
        <v>4280.36</v>
      </c>
      <c r="H11" s="130">
        <v>3659.71</v>
      </c>
      <c r="I11" s="41" t="s">
        <v>440</v>
      </c>
      <c r="J11" s="32" t="s">
        <v>711</v>
      </c>
      <c r="K11" s="65" t="s">
        <v>441</v>
      </c>
      <c r="L11" s="54">
        <v>35</v>
      </c>
      <c r="M11" s="54">
        <v>70</v>
      </c>
      <c r="N11" s="54">
        <v>800</v>
      </c>
      <c r="O11" s="54">
        <v>1800</v>
      </c>
    </row>
    <row r="12" spans="1:15" ht="102" customHeight="1" thickBot="1">
      <c r="A12" s="340"/>
      <c r="B12" s="155" t="s">
        <v>809</v>
      </c>
      <c r="C12" s="201">
        <v>67.87</v>
      </c>
      <c r="D12" s="11">
        <v>81.22</v>
      </c>
      <c r="E12" s="201">
        <v>93.102</v>
      </c>
      <c r="F12" s="66">
        <v>1960.2758</v>
      </c>
      <c r="G12" s="138">
        <v>2974.1909</v>
      </c>
      <c r="H12" s="203">
        <v>5964.45813</v>
      </c>
      <c r="I12" s="41" t="s">
        <v>810</v>
      </c>
      <c r="J12" s="11" t="s">
        <v>810</v>
      </c>
      <c r="K12" s="65" t="s">
        <v>812</v>
      </c>
      <c r="L12" s="54">
        <v>35</v>
      </c>
      <c r="M12" s="54">
        <v>70</v>
      </c>
      <c r="N12" s="54">
        <v>800</v>
      </c>
      <c r="O12" s="54">
        <v>1800</v>
      </c>
    </row>
    <row r="13" spans="1:15" ht="62.25" customHeight="1">
      <c r="A13" s="338" t="s">
        <v>443</v>
      </c>
      <c r="B13" s="154" t="s">
        <v>447</v>
      </c>
      <c r="C13" s="62">
        <v>90.8</v>
      </c>
      <c r="D13" s="11">
        <v>88</v>
      </c>
      <c r="E13" s="69">
        <v>91.68</v>
      </c>
      <c r="F13" s="145">
        <v>3083</v>
      </c>
      <c r="G13" s="138">
        <v>2994.51</v>
      </c>
      <c r="H13" s="130">
        <v>2926.2</v>
      </c>
      <c r="I13" s="82" t="s">
        <v>713</v>
      </c>
      <c r="J13" s="23" t="s">
        <v>985</v>
      </c>
      <c r="K13" s="68" t="s">
        <v>986</v>
      </c>
      <c r="L13" s="54">
        <v>35</v>
      </c>
      <c r="M13" s="54">
        <v>70</v>
      </c>
      <c r="N13" s="54">
        <v>800</v>
      </c>
      <c r="O13" s="54">
        <v>1800</v>
      </c>
    </row>
    <row r="14" spans="1:15" ht="58.5" customHeight="1">
      <c r="A14" s="339"/>
      <c r="B14" s="154" t="s">
        <v>450</v>
      </c>
      <c r="C14" s="62">
        <v>100</v>
      </c>
      <c r="D14" s="11">
        <v>100</v>
      </c>
      <c r="E14" s="69">
        <v>100</v>
      </c>
      <c r="F14" s="145">
        <v>3779</v>
      </c>
      <c r="G14" s="138">
        <v>4511.72</v>
      </c>
      <c r="H14" s="130">
        <v>4517.1</v>
      </c>
      <c r="I14" s="115" t="s">
        <v>978</v>
      </c>
      <c r="J14" s="36" t="s">
        <v>979</v>
      </c>
      <c r="K14" s="63" t="s">
        <v>980</v>
      </c>
      <c r="L14" s="54">
        <v>35</v>
      </c>
      <c r="M14" s="54">
        <v>70</v>
      </c>
      <c r="N14" s="54">
        <v>800</v>
      </c>
      <c r="O14" s="54">
        <v>1800</v>
      </c>
    </row>
    <row r="15" spans="1:15" ht="54.75" customHeight="1" thickBot="1">
      <c r="A15" s="340"/>
      <c r="B15" s="154" t="s">
        <v>456</v>
      </c>
      <c r="C15" s="148">
        <v>93.1</v>
      </c>
      <c r="D15" s="11">
        <v>96.57201656999231</v>
      </c>
      <c r="E15" s="148">
        <v>99</v>
      </c>
      <c r="F15" s="62">
        <v>4484.19</v>
      </c>
      <c r="G15" s="149">
        <v>7894.709795813431</v>
      </c>
      <c r="H15" s="152">
        <v>5169.980704508872</v>
      </c>
      <c r="I15" s="62" t="s">
        <v>798</v>
      </c>
      <c r="J15" s="148" t="s">
        <v>459</v>
      </c>
      <c r="K15" s="130" t="s">
        <v>460</v>
      </c>
      <c r="L15" s="54">
        <v>35</v>
      </c>
      <c r="M15" s="54">
        <v>70</v>
      </c>
      <c r="N15" s="54">
        <v>800</v>
      </c>
      <c r="O15" s="54">
        <v>1800</v>
      </c>
    </row>
    <row r="16" spans="1:15" ht="205.5" customHeight="1">
      <c r="A16" s="341" t="s">
        <v>471</v>
      </c>
      <c r="B16" s="89" t="s">
        <v>482</v>
      </c>
      <c r="C16" s="91">
        <v>100</v>
      </c>
      <c r="D16" s="30">
        <v>100</v>
      </c>
      <c r="E16" s="92">
        <v>100</v>
      </c>
      <c r="F16" s="26">
        <v>4241</v>
      </c>
      <c r="G16" s="141">
        <v>4335</v>
      </c>
      <c r="H16" s="133">
        <v>4485</v>
      </c>
      <c r="I16" s="96" t="s">
        <v>969</v>
      </c>
      <c r="J16" s="1" t="s">
        <v>967</v>
      </c>
      <c r="K16" s="70" t="s">
        <v>968</v>
      </c>
      <c r="L16" s="54">
        <v>35</v>
      </c>
      <c r="M16" s="54">
        <v>70</v>
      </c>
      <c r="N16" s="54">
        <v>800</v>
      </c>
      <c r="O16" s="54">
        <v>1800</v>
      </c>
    </row>
    <row r="17" spans="1:15" ht="78.75">
      <c r="A17" s="342"/>
      <c r="B17" s="88" t="s">
        <v>484</v>
      </c>
      <c r="C17" s="93">
        <v>98.79</v>
      </c>
      <c r="D17" s="29">
        <v>99.05</v>
      </c>
      <c r="E17" s="94">
        <v>99.74</v>
      </c>
      <c r="F17" s="87">
        <v>5075</v>
      </c>
      <c r="G17" s="140">
        <v>6733</v>
      </c>
      <c r="H17" s="132">
        <v>4823</v>
      </c>
      <c r="I17" s="97" t="s">
        <v>681</v>
      </c>
      <c r="J17" s="31" t="s">
        <v>682</v>
      </c>
      <c r="K17" s="71" t="s">
        <v>683</v>
      </c>
      <c r="L17" s="54">
        <v>35</v>
      </c>
      <c r="M17" s="54">
        <v>70</v>
      </c>
      <c r="N17" s="54">
        <v>800</v>
      </c>
      <c r="O17" s="54">
        <v>1800</v>
      </c>
    </row>
    <row r="18" spans="1:15" ht="63">
      <c r="A18" s="342"/>
      <c r="B18" s="88" t="s">
        <v>485</v>
      </c>
      <c r="C18" s="93">
        <v>100</v>
      </c>
      <c r="D18" s="29">
        <v>100</v>
      </c>
      <c r="E18" s="94">
        <v>100</v>
      </c>
      <c r="F18" s="87">
        <v>8681</v>
      </c>
      <c r="G18" s="140">
        <v>9177</v>
      </c>
      <c r="H18" s="157">
        <v>9763</v>
      </c>
      <c r="I18" s="246" t="s">
        <v>684</v>
      </c>
      <c r="J18" s="238" t="s">
        <v>685</v>
      </c>
      <c r="K18" s="254" t="s">
        <v>686</v>
      </c>
      <c r="L18" s="54">
        <v>35</v>
      </c>
      <c r="M18" s="54">
        <v>70</v>
      </c>
      <c r="N18" s="54">
        <v>800</v>
      </c>
      <c r="O18" s="54">
        <v>1800</v>
      </c>
    </row>
    <row r="19" spans="1:15" ht="51" customHeight="1">
      <c r="A19" s="342"/>
      <c r="B19" s="158" t="s">
        <v>486</v>
      </c>
      <c r="C19" s="159">
        <v>100</v>
      </c>
      <c r="D19" s="160">
        <v>100</v>
      </c>
      <c r="E19" s="161">
        <v>100</v>
      </c>
      <c r="F19" s="160">
        <v>5974.352731109489</v>
      </c>
      <c r="G19" s="162">
        <v>6872.674046943206</v>
      </c>
      <c r="H19" s="163">
        <v>5035.268713108926</v>
      </c>
      <c r="I19" s="164" t="s">
        <v>996</v>
      </c>
      <c r="J19" s="119" t="s">
        <v>506</v>
      </c>
      <c r="K19" s="165" t="s">
        <v>507</v>
      </c>
      <c r="L19" s="54">
        <v>35</v>
      </c>
      <c r="M19" s="54">
        <v>70</v>
      </c>
      <c r="N19" s="54">
        <v>800</v>
      </c>
      <c r="O19" s="54">
        <v>1800</v>
      </c>
    </row>
    <row r="20" spans="1:15" ht="66.75" customHeight="1">
      <c r="A20" s="342"/>
      <c r="B20" s="166" t="s">
        <v>491</v>
      </c>
      <c r="C20" s="93">
        <v>89.62</v>
      </c>
      <c r="D20" s="29">
        <v>94.48</v>
      </c>
      <c r="E20" s="167">
        <v>96</v>
      </c>
      <c r="F20" s="87">
        <v>3237</v>
      </c>
      <c r="G20" s="140">
        <v>4173</v>
      </c>
      <c r="H20" s="132">
        <v>3896</v>
      </c>
      <c r="I20" s="168" t="s">
        <v>706</v>
      </c>
      <c r="J20" s="7" t="s">
        <v>707</v>
      </c>
      <c r="K20" s="169" t="s">
        <v>708</v>
      </c>
      <c r="L20" s="54">
        <v>35</v>
      </c>
      <c r="M20" s="54">
        <v>70</v>
      </c>
      <c r="N20" s="54">
        <v>800</v>
      </c>
      <c r="O20" s="54">
        <v>1800</v>
      </c>
    </row>
    <row r="21" spans="1:15" ht="31.5">
      <c r="A21" s="342"/>
      <c r="B21" s="90" t="s">
        <v>1002</v>
      </c>
      <c r="C21" s="95">
        <v>100</v>
      </c>
      <c r="D21" s="27">
        <v>100</v>
      </c>
      <c r="E21" s="72">
        <v>100</v>
      </c>
      <c r="F21" s="27">
        <v>10000</v>
      </c>
      <c r="G21" s="142">
        <v>10000</v>
      </c>
      <c r="H21" s="134">
        <v>10000</v>
      </c>
      <c r="I21" s="98" t="s">
        <v>687</v>
      </c>
      <c r="J21" s="28" t="s">
        <v>687</v>
      </c>
      <c r="K21" s="74" t="s">
        <v>687</v>
      </c>
      <c r="L21" s="54">
        <v>35</v>
      </c>
      <c r="M21" s="54">
        <v>70</v>
      </c>
      <c r="N21" s="54">
        <v>800</v>
      </c>
      <c r="O21" s="54">
        <v>1800</v>
      </c>
    </row>
    <row r="22" spans="1:15" ht="94.5">
      <c r="A22" s="342"/>
      <c r="B22" s="88" t="s">
        <v>493</v>
      </c>
      <c r="C22" s="93">
        <v>100</v>
      </c>
      <c r="D22" s="29">
        <v>100</v>
      </c>
      <c r="E22" s="94">
        <v>100</v>
      </c>
      <c r="F22" s="87">
        <v>3430</v>
      </c>
      <c r="G22" s="140">
        <v>4035</v>
      </c>
      <c r="H22" s="132">
        <v>3830</v>
      </c>
      <c r="I22" s="96" t="s">
        <v>688</v>
      </c>
      <c r="J22" s="1" t="s">
        <v>689</v>
      </c>
      <c r="K22" s="70" t="s">
        <v>690</v>
      </c>
      <c r="L22" s="54">
        <v>35</v>
      </c>
      <c r="M22" s="54">
        <v>70</v>
      </c>
      <c r="N22" s="54">
        <v>800</v>
      </c>
      <c r="O22" s="54">
        <v>1800</v>
      </c>
    </row>
    <row r="23" spans="1:15" ht="78.75">
      <c r="A23" s="342"/>
      <c r="B23" s="88" t="s">
        <v>494</v>
      </c>
      <c r="C23" s="93">
        <v>92.116</v>
      </c>
      <c r="D23" s="29">
        <v>97.994</v>
      </c>
      <c r="E23" s="94">
        <v>95.95</v>
      </c>
      <c r="F23" s="87">
        <v>4010.8</v>
      </c>
      <c r="G23" s="140">
        <v>7966.17</v>
      </c>
      <c r="H23" s="132">
        <v>4229.84</v>
      </c>
      <c r="I23" s="96" t="s">
        <v>795</v>
      </c>
      <c r="J23" s="1" t="s">
        <v>796</v>
      </c>
      <c r="K23" s="70" t="s">
        <v>948</v>
      </c>
      <c r="L23" s="54">
        <v>35</v>
      </c>
      <c r="M23" s="54">
        <v>70</v>
      </c>
      <c r="N23" s="54">
        <v>800</v>
      </c>
      <c r="O23" s="54">
        <v>1800</v>
      </c>
    </row>
    <row r="24" spans="1:15" ht="78.75">
      <c r="A24" s="342"/>
      <c r="B24" s="88" t="s">
        <v>495</v>
      </c>
      <c r="C24" s="93">
        <v>81.8</v>
      </c>
      <c r="D24" s="29">
        <v>88.3</v>
      </c>
      <c r="E24" s="94">
        <v>98.5</v>
      </c>
      <c r="F24" s="87">
        <v>2495</v>
      </c>
      <c r="G24" s="140">
        <v>2887</v>
      </c>
      <c r="H24" s="132">
        <v>9274</v>
      </c>
      <c r="I24" s="96" t="s">
        <v>940</v>
      </c>
      <c r="J24" s="1" t="s">
        <v>941</v>
      </c>
      <c r="K24" s="70" t="s">
        <v>942</v>
      </c>
      <c r="L24" s="54">
        <v>35</v>
      </c>
      <c r="M24" s="54">
        <v>70</v>
      </c>
      <c r="N24" s="54">
        <v>800</v>
      </c>
      <c r="O24" s="54">
        <v>1800</v>
      </c>
    </row>
    <row r="25" spans="1:15" ht="94.5">
      <c r="A25" s="342"/>
      <c r="B25" s="88" t="s">
        <v>497</v>
      </c>
      <c r="C25" s="93">
        <v>98.6</v>
      </c>
      <c r="D25" s="29">
        <v>95</v>
      </c>
      <c r="E25" s="94">
        <v>97.4</v>
      </c>
      <c r="F25" s="87">
        <v>5862</v>
      </c>
      <c r="G25" s="140">
        <v>5062</v>
      </c>
      <c r="H25" s="132">
        <v>8183</v>
      </c>
      <c r="I25" s="96" t="s">
        <v>691</v>
      </c>
      <c r="J25" s="1" t="s">
        <v>692</v>
      </c>
      <c r="K25" s="70" t="s">
        <v>693</v>
      </c>
      <c r="L25" s="54">
        <v>35</v>
      </c>
      <c r="M25" s="54">
        <v>70</v>
      </c>
      <c r="N25" s="54">
        <v>800</v>
      </c>
      <c r="O25" s="54">
        <v>1800</v>
      </c>
    </row>
    <row r="26" spans="1:15" ht="63">
      <c r="A26" s="342"/>
      <c r="B26" s="88" t="s">
        <v>504</v>
      </c>
      <c r="C26" s="93">
        <v>99.3</v>
      </c>
      <c r="D26" s="29">
        <v>99.6</v>
      </c>
      <c r="E26" s="94">
        <v>99.7</v>
      </c>
      <c r="F26" s="87">
        <v>4488</v>
      </c>
      <c r="G26" s="140">
        <v>6653</v>
      </c>
      <c r="H26" s="132">
        <v>5576</v>
      </c>
      <c r="I26" s="96" t="s">
        <v>925</v>
      </c>
      <c r="J26" s="1" t="s">
        <v>926</v>
      </c>
      <c r="K26" s="70" t="s">
        <v>927</v>
      </c>
      <c r="L26" s="54">
        <v>35</v>
      </c>
      <c r="M26" s="54">
        <v>70</v>
      </c>
      <c r="N26" s="54">
        <v>800</v>
      </c>
      <c r="O26" s="54">
        <v>1800</v>
      </c>
    </row>
    <row r="27" spans="1:15" ht="39" customHeight="1">
      <c r="A27" s="342"/>
      <c r="B27" s="88" t="s">
        <v>505</v>
      </c>
      <c r="C27" s="93">
        <v>86.8</v>
      </c>
      <c r="D27" s="29">
        <v>89.5</v>
      </c>
      <c r="E27" s="94">
        <v>93.4</v>
      </c>
      <c r="F27" s="87">
        <v>4891</v>
      </c>
      <c r="G27" s="140">
        <v>4590</v>
      </c>
      <c r="H27" s="132">
        <v>6728</v>
      </c>
      <c r="I27" s="96" t="s">
        <v>694</v>
      </c>
      <c r="J27" s="1" t="s">
        <v>696</v>
      </c>
      <c r="K27" s="70" t="s">
        <v>698</v>
      </c>
      <c r="L27" s="54">
        <v>35</v>
      </c>
      <c r="M27" s="54">
        <v>70</v>
      </c>
      <c r="N27" s="54">
        <v>800</v>
      </c>
      <c r="O27" s="54">
        <v>1800</v>
      </c>
    </row>
    <row r="28" spans="1:15" ht="81" customHeight="1">
      <c r="A28" s="342"/>
      <c r="B28" s="88" t="s">
        <v>508</v>
      </c>
      <c r="C28" s="93">
        <v>93.5</v>
      </c>
      <c r="D28" s="29">
        <v>97</v>
      </c>
      <c r="E28" s="94">
        <v>95.9</v>
      </c>
      <c r="F28" s="87">
        <v>3780</v>
      </c>
      <c r="G28" s="140">
        <v>3860</v>
      </c>
      <c r="H28" s="132">
        <v>4132</v>
      </c>
      <c r="I28" s="96" t="s">
        <v>700</v>
      </c>
      <c r="J28" s="1" t="s">
        <v>702</v>
      </c>
      <c r="K28" s="70" t="s">
        <v>704</v>
      </c>
      <c r="L28" s="54">
        <v>35</v>
      </c>
      <c r="M28" s="54">
        <v>70</v>
      </c>
      <c r="N28" s="54">
        <v>800</v>
      </c>
      <c r="O28" s="54">
        <v>1800</v>
      </c>
    </row>
    <row r="29" spans="1:15" ht="93.75" customHeight="1" thickBot="1">
      <c r="A29" s="343"/>
      <c r="B29" s="212" t="s">
        <v>800</v>
      </c>
      <c r="C29" s="89">
        <v>88.72</v>
      </c>
      <c r="D29" s="29">
        <v>85.17</v>
      </c>
      <c r="E29" s="94">
        <v>98.73</v>
      </c>
      <c r="F29" s="89">
        <v>2705.9584</v>
      </c>
      <c r="G29" s="140">
        <v>3783.789</v>
      </c>
      <c r="H29" s="157">
        <v>4380.1</v>
      </c>
      <c r="I29" s="244" t="s">
        <v>801</v>
      </c>
      <c r="J29" s="245" t="s">
        <v>802</v>
      </c>
      <c r="K29" s="70" t="s">
        <v>807</v>
      </c>
      <c r="L29" s="54">
        <v>35</v>
      </c>
      <c r="M29" s="54">
        <v>70</v>
      </c>
      <c r="N29" s="54">
        <v>800</v>
      </c>
      <c r="O29" s="54">
        <v>1800</v>
      </c>
    </row>
    <row r="30" spans="1:15" ht="211.5" customHeight="1">
      <c r="A30" s="338" t="s">
        <v>714</v>
      </c>
      <c r="B30" s="125" t="s">
        <v>715</v>
      </c>
      <c r="C30" s="107">
        <v>100</v>
      </c>
      <c r="D30" s="108">
        <v>100</v>
      </c>
      <c r="E30" s="109">
        <v>100</v>
      </c>
      <c r="F30" s="107">
        <v>3550.95</v>
      </c>
      <c r="G30" s="177">
        <v>5747.04</v>
      </c>
      <c r="H30" s="178">
        <v>5784.34</v>
      </c>
      <c r="I30" s="179" t="s">
        <v>724</v>
      </c>
      <c r="J30" s="180" t="s">
        <v>725</v>
      </c>
      <c r="K30" s="113" t="s">
        <v>726</v>
      </c>
      <c r="L30" s="54">
        <v>35</v>
      </c>
      <c r="M30" s="54">
        <v>70</v>
      </c>
      <c r="N30" s="54">
        <v>800</v>
      </c>
      <c r="O30" s="54">
        <v>1800</v>
      </c>
    </row>
    <row r="31" spans="1:15" ht="185.25" customHeight="1">
      <c r="A31" s="339"/>
      <c r="B31" s="126" t="s">
        <v>717</v>
      </c>
      <c r="C31" s="170">
        <v>100</v>
      </c>
      <c r="D31" s="25">
        <v>100</v>
      </c>
      <c r="E31" s="171">
        <v>100</v>
      </c>
      <c r="F31" s="3">
        <v>10000</v>
      </c>
      <c r="G31" s="172">
        <v>10000</v>
      </c>
      <c r="H31" s="173">
        <v>10000</v>
      </c>
      <c r="I31" s="174" t="s">
        <v>728</v>
      </c>
      <c r="J31" s="175" t="s">
        <v>729</v>
      </c>
      <c r="K31" s="176" t="s">
        <v>730</v>
      </c>
      <c r="L31" s="54">
        <v>35</v>
      </c>
      <c r="M31" s="54">
        <v>70</v>
      </c>
      <c r="N31" s="54">
        <v>800</v>
      </c>
      <c r="O31" s="54">
        <v>1800</v>
      </c>
    </row>
    <row r="32" spans="1:15" ht="152.25" customHeight="1">
      <c r="A32" s="339"/>
      <c r="B32" s="127" t="s">
        <v>718</v>
      </c>
      <c r="C32" s="42">
        <v>83.57</v>
      </c>
      <c r="D32" s="33">
        <v>93.73</v>
      </c>
      <c r="E32" s="45">
        <v>95.37</v>
      </c>
      <c r="F32" s="37">
        <v>2883.16</v>
      </c>
      <c r="G32" s="34">
        <v>3665.99</v>
      </c>
      <c r="H32" s="111">
        <v>5734.37</v>
      </c>
      <c r="I32" s="114" t="s">
        <v>731</v>
      </c>
      <c r="J32" s="35" t="s">
        <v>746</v>
      </c>
      <c r="K32" s="63" t="s">
        <v>747</v>
      </c>
      <c r="L32" s="54">
        <v>35</v>
      </c>
      <c r="M32" s="54">
        <v>70</v>
      </c>
      <c r="N32" s="54">
        <v>800</v>
      </c>
      <c r="O32" s="54">
        <v>1800</v>
      </c>
    </row>
    <row r="33" spans="1:15" ht="141.75">
      <c r="A33" s="339"/>
      <c r="B33" s="127" t="s">
        <v>719</v>
      </c>
      <c r="C33" s="42">
        <v>100</v>
      </c>
      <c r="D33" s="33">
        <v>100</v>
      </c>
      <c r="E33" s="45">
        <v>100</v>
      </c>
      <c r="F33" s="37">
        <v>3371.94</v>
      </c>
      <c r="G33" s="34">
        <v>4248.11</v>
      </c>
      <c r="H33" s="111">
        <v>6465.42</v>
      </c>
      <c r="I33" s="115" t="s">
        <v>748</v>
      </c>
      <c r="J33" s="36" t="s">
        <v>749</v>
      </c>
      <c r="K33" s="63" t="s">
        <v>750</v>
      </c>
      <c r="L33" s="54">
        <v>35</v>
      </c>
      <c r="M33" s="54">
        <v>70</v>
      </c>
      <c r="N33" s="54">
        <v>800</v>
      </c>
      <c r="O33" s="54">
        <v>1800</v>
      </c>
    </row>
    <row r="34" spans="1:15" ht="213.75" customHeight="1">
      <c r="A34" s="339"/>
      <c r="B34" s="127" t="s">
        <v>720</v>
      </c>
      <c r="C34" s="42">
        <v>86.18</v>
      </c>
      <c r="D34" s="34">
        <v>93.37</v>
      </c>
      <c r="E34" s="110">
        <v>95.79</v>
      </c>
      <c r="F34" s="37">
        <v>3351.03</v>
      </c>
      <c r="G34" s="34">
        <v>4534.49</v>
      </c>
      <c r="H34" s="111">
        <v>4716.77</v>
      </c>
      <c r="I34" s="115" t="s">
        <v>751</v>
      </c>
      <c r="J34" s="36" t="s">
        <v>752</v>
      </c>
      <c r="K34" s="63" t="s">
        <v>753</v>
      </c>
      <c r="L34" s="54">
        <v>35</v>
      </c>
      <c r="M34" s="54">
        <v>70</v>
      </c>
      <c r="N34" s="54">
        <v>800</v>
      </c>
      <c r="O34" s="54">
        <v>1800</v>
      </c>
    </row>
    <row r="35" spans="1:15" ht="111.75" customHeight="1">
      <c r="A35" s="339"/>
      <c r="B35" s="127" t="s">
        <v>721</v>
      </c>
      <c r="C35" s="42">
        <v>100</v>
      </c>
      <c r="D35" s="33">
        <v>100</v>
      </c>
      <c r="E35" s="45">
        <v>100</v>
      </c>
      <c r="F35" s="106">
        <v>5012.5</v>
      </c>
      <c r="G35" s="34">
        <v>5128</v>
      </c>
      <c r="H35" s="111">
        <v>6512.5</v>
      </c>
      <c r="I35" s="115" t="s">
        <v>754</v>
      </c>
      <c r="J35" s="36" t="s">
        <v>755</v>
      </c>
      <c r="K35" s="214" t="s">
        <v>756</v>
      </c>
      <c r="L35" s="54">
        <v>35</v>
      </c>
      <c r="M35" s="54">
        <v>70</v>
      </c>
      <c r="N35" s="54">
        <v>800</v>
      </c>
      <c r="O35" s="54">
        <v>1800</v>
      </c>
    </row>
    <row r="36" spans="1:15" ht="120.75" customHeight="1">
      <c r="A36" s="339"/>
      <c r="B36" s="127" t="s">
        <v>722</v>
      </c>
      <c r="C36" s="42">
        <v>100</v>
      </c>
      <c r="D36" s="33">
        <v>100</v>
      </c>
      <c r="E36" s="45">
        <v>100</v>
      </c>
      <c r="F36" s="37">
        <v>5598.58</v>
      </c>
      <c r="G36" s="34">
        <v>5154.88</v>
      </c>
      <c r="H36" s="111">
        <v>5282.6</v>
      </c>
      <c r="I36" s="115" t="s">
        <v>757</v>
      </c>
      <c r="J36" s="36" t="s">
        <v>758</v>
      </c>
      <c r="K36" s="214" t="s">
        <v>759</v>
      </c>
      <c r="L36" s="54">
        <v>35</v>
      </c>
      <c r="M36" s="54">
        <v>70</v>
      </c>
      <c r="N36" s="54">
        <v>800</v>
      </c>
      <c r="O36" s="54">
        <v>1800</v>
      </c>
    </row>
    <row r="37" spans="1:15" ht="167.25" customHeight="1">
      <c r="A37" s="339"/>
      <c r="B37" s="127" t="s">
        <v>723</v>
      </c>
      <c r="C37" s="42">
        <v>86.61</v>
      </c>
      <c r="D37" s="33">
        <v>89.48</v>
      </c>
      <c r="E37" s="45">
        <v>79.11</v>
      </c>
      <c r="F37" s="42">
        <v>3123.51</v>
      </c>
      <c r="G37" s="34">
        <v>2746.3</v>
      </c>
      <c r="H37" s="110">
        <v>2366.4</v>
      </c>
      <c r="I37" s="115" t="s">
        <v>760</v>
      </c>
      <c r="J37" s="36" t="s">
        <v>761</v>
      </c>
      <c r="K37" s="63" t="s">
        <v>762</v>
      </c>
      <c r="L37" s="54">
        <v>35</v>
      </c>
      <c r="M37" s="54">
        <v>70</v>
      </c>
      <c r="N37" s="54">
        <v>800</v>
      </c>
      <c r="O37" s="54">
        <v>1800</v>
      </c>
    </row>
    <row r="38" spans="1:15" ht="81.75" customHeight="1" thickBot="1">
      <c r="A38" s="340"/>
      <c r="B38" s="128" t="s">
        <v>799</v>
      </c>
      <c r="C38" s="202">
        <v>100</v>
      </c>
      <c r="D38" s="196">
        <v>100</v>
      </c>
      <c r="E38" s="51">
        <v>100</v>
      </c>
      <c r="F38" s="50">
        <v>10000</v>
      </c>
      <c r="G38" s="284">
        <v>10000</v>
      </c>
      <c r="H38" s="217">
        <v>10000</v>
      </c>
      <c r="I38" s="216" t="s">
        <v>732</v>
      </c>
      <c r="J38" s="215" t="s">
        <v>732</v>
      </c>
      <c r="K38" s="116" t="s">
        <v>915</v>
      </c>
      <c r="L38" s="54">
        <v>35</v>
      </c>
      <c r="M38" s="54">
        <v>70</v>
      </c>
      <c r="N38" s="54">
        <v>800</v>
      </c>
      <c r="O38" s="54">
        <v>1800</v>
      </c>
    </row>
    <row r="39" spans="1:15" ht="221.25" customHeight="1">
      <c r="A39" s="338" t="s">
        <v>763</v>
      </c>
      <c r="B39" s="258" t="s">
        <v>764</v>
      </c>
      <c r="C39" s="210">
        <v>100</v>
      </c>
      <c r="D39" s="101">
        <v>100</v>
      </c>
      <c r="E39" s="220">
        <v>100</v>
      </c>
      <c r="F39" s="218">
        <v>10000</v>
      </c>
      <c r="G39" s="121">
        <v>10000</v>
      </c>
      <c r="H39" s="225">
        <v>10000</v>
      </c>
      <c r="I39" s="223" t="s">
        <v>765</v>
      </c>
      <c r="J39" s="102" t="s">
        <v>765</v>
      </c>
      <c r="K39" s="103" t="s">
        <v>765</v>
      </c>
      <c r="L39" s="54">
        <v>35</v>
      </c>
      <c r="M39" s="54">
        <v>70</v>
      </c>
      <c r="N39" s="54">
        <v>800</v>
      </c>
      <c r="O39" s="54">
        <v>1800</v>
      </c>
    </row>
    <row r="40" spans="1:15" ht="47.25">
      <c r="A40" s="339"/>
      <c r="B40" s="259" t="s">
        <v>766</v>
      </c>
      <c r="C40" s="209">
        <v>72.6</v>
      </c>
      <c r="D40" s="181">
        <v>81</v>
      </c>
      <c r="E40" s="221">
        <v>68.4</v>
      </c>
      <c r="F40" s="209">
        <v>2199</v>
      </c>
      <c r="G40" s="182">
        <v>3044</v>
      </c>
      <c r="H40" s="226">
        <v>2055</v>
      </c>
      <c r="I40" s="164" t="s">
        <v>906</v>
      </c>
      <c r="J40" s="119" t="s">
        <v>907</v>
      </c>
      <c r="K40" s="165" t="s">
        <v>908</v>
      </c>
      <c r="L40" s="54">
        <v>35</v>
      </c>
      <c r="M40" s="54">
        <v>70</v>
      </c>
      <c r="N40" s="54">
        <v>800</v>
      </c>
      <c r="O40" s="54">
        <v>1800</v>
      </c>
    </row>
    <row r="41" spans="1:15" ht="75.75" customHeight="1">
      <c r="A41" s="339"/>
      <c r="B41" s="259" t="s">
        <v>767</v>
      </c>
      <c r="C41" s="222">
        <v>92.8</v>
      </c>
      <c r="D41" s="222">
        <v>92.7</v>
      </c>
      <c r="E41" s="222">
        <v>86</v>
      </c>
      <c r="F41" s="209">
        <v>3064</v>
      </c>
      <c r="G41" s="182">
        <v>4349</v>
      </c>
      <c r="H41" s="226">
        <v>3653</v>
      </c>
      <c r="I41" s="87" t="s">
        <v>897</v>
      </c>
      <c r="J41" s="119" t="s">
        <v>898</v>
      </c>
      <c r="K41" s="165" t="s">
        <v>899</v>
      </c>
      <c r="L41" s="54">
        <v>35</v>
      </c>
      <c r="M41" s="54">
        <v>70</v>
      </c>
      <c r="N41" s="54">
        <v>800</v>
      </c>
      <c r="O41" s="54">
        <v>1800</v>
      </c>
    </row>
    <row r="42" spans="1:15" ht="82.5" customHeight="1">
      <c r="A42" s="339"/>
      <c r="B42" s="261" t="s">
        <v>768</v>
      </c>
      <c r="C42" s="222">
        <v>100</v>
      </c>
      <c r="D42" s="40">
        <v>100</v>
      </c>
      <c r="E42" s="47">
        <v>100</v>
      </c>
      <c r="F42" s="219">
        <v>10000</v>
      </c>
      <c r="G42" s="135">
        <v>10000</v>
      </c>
      <c r="H42" s="227">
        <v>10000</v>
      </c>
      <c r="I42" s="222" t="s">
        <v>769</v>
      </c>
      <c r="J42" s="40" t="s">
        <v>769</v>
      </c>
      <c r="K42" s="47" t="s">
        <v>769</v>
      </c>
      <c r="L42" s="54">
        <v>35</v>
      </c>
      <c r="M42" s="54">
        <v>70</v>
      </c>
      <c r="N42" s="54">
        <v>800</v>
      </c>
      <c r="O42" s="54">
        <v>1800</v>
      </c>
    </row>
    <row r="43" spans="1:15" ht="78.75">
      <c r="A43" s="339"/>
      <c r="B43" s="259" t="s">
        <v>771</v>
      </c>
      <c r="C43" s="207">
        <v>91.38</v>
      </c>
      <c r="D43" s="181">
        <v>89.266</v>
      </c>
      <c r="E43" s="221">
        <v>97.2558</v>
      </c>
      <c r="F43" s="209">
        <v>9733.8</v>
      </c>
      <c r="G43" s="207">
        <v>2800.016</v>
      </c>
      <c r="H43" s="221">
        <v>3533.29487</v>
      </c>
      <c r="I43" s="213" t="s">
        <v>813</v>
      </c>
      <c r="J43" s="9" t="s">
        <v>814</v>
      </c>
      <c r="K43" s="165" t="s">
        <v>816</v>
      </c>
      <c r="L43" s="54">
        <v>35</v>
      </c>
      <c r="M43" s="54">
        <v>70</v>
      </c>
      <c r="N43" s="54">
        <v>800</v>
      </c>
      <c r="O43" s="54">
        <v>1800</v>
      </c>
    </row>
    <row r="44" spans="1:15" ht="58.5" customHeight="1">
      <c r="A44" s="339"/>
      <c r="B44" s="259" t="s">
        <v>772</v>
      </c>
      <c r="C44" s="224">
        <v>100</v>
      </c>
      <c r="D44" s="120">
        <v>100</v>
      </c>
      <c r="E44" s="165">
        <v>100</v>
      </c>
      <c r="F44" s="224">
        <v>4244.98</v>
      </c>
      <c r="G44" s="185">
        <v>6937.66</v>
      </c>
      <c r="H44" s="228">
        <v>7669.74</v>
      </c>
      <c r="I44" s="164" t="s">
        <v>890</v>
      </c>
      <c r="J44" s="119" t="s">
        <v>888</v>
      </c>
      <c r="K44" s="165" t="s">
        <v>889</v>
      </c>
      <c r="L44" s="54">
        <v>35</v>
      </c>
      <c r="M44" s="54">
        <v>70</v>
      </c>
      <c r="N44" s="54">
        <v>800</v>
      </c>
      <c r="O44" s="54">
        <v>1800</v>
      </c>
    </row>
    <row r="45" spans="1:15" ht="58.5" customHeight="1" thickBot="1">
      <c r="A45" s="340"/>
      <c r="B45" s="260" t="s">
        <v>733</v>
      </c>
      <c r="C45" s="224">
        <v>100</v>
      </c>
      <c r="D45" s="120">
        <v>100</v>
      </c>
      <c r="E45" s="183">
        <v>100</v>
      </c>
      <c r="F45" s="224">
        <v>4743.7565</v>
      </c>
      <c r="G45" s="185">
        <v>4343.232</v>
      </c>
      <c r="H45" s="229">
        <v>5364.75756</v>
      </c>
      <c r="I45" s="224"/>
      <c r="J45" s="120"/>
      <c r="K45" s="183"/>
      <c r="L45" s="54">
        <v>35</v>
      </c>
      <c r="M45" s="54">
        <v>70</v>
      </c>
      <c r="N45" s="54">
        <v>800</v>
      </c>
      <c r="O45" s="54">
        <v>1800</v>
      </c>
    </row>
    <row r="46" spans="1:15" ht="205.5" customHeight="1">
      <c r="A46" s="338" t="s">
        <v>1006</v>
      </c>
      <c r="B46" s="264" t="s">
        <v>1007</v>
      </c>
      <c r="C46" s="4">
        <v>100</v>
      </c>
      <c r="D46" s="8">
        <v>100</v>
      </c>
      <c r="E46" s="241">
        <v>100</v>
      </c>
      <c r="F46" s="4">
        <v>5619</v>
      </c>
      <c r="G46" s="186">
        <v>7026</v>
      </c>
      <c r="H46" s="242">
        <v>6483</v>
      </c>
      <c r="I46" s="188" t="s">
        <v>818</v>
      </c>
      <c r="J46" s="146" t="s">
        <v>819</v>
      </c>
      <c r="K46" s="187" t="s">
        <v>820</v>
      </c>
      <c r="L46" s="54">
        <v>35</v>
      </c>
      <c r="M46" s="54">
        <v>70</v>
      </c>
      <c r="N46" s="54">
        <v>800</v>
      </c>
      <c r="O46" s="54">
        <v>1800</v>
      </c>
    </row>
    <row r="47" spans="1:15" ht="63.75" customHeight="1">
      <c r="A47" s="339"/>
      <c r="B47" s="265" t="s">
        <v>1008</v>
      </c>
      <c r="C47" s="5">
        <v>89.27</v>
      </c>
      <c r="D47" s="189">
        <v>93.98</v>
      </c>
      <c r="E47" s="233">
        <v>99.06</v>
      </c>
      <c r="F47" s="37">
        <v>4886.256884</v>
      </c>
      <c r="G47" s="112">
        <v>4074.622</v>
      </c>
      <c r="H47" s="239">
        <v>8814.789</v>
      </c>
      <c r="I47" s="46" t="s">
        <v>821</v>
      </c>
      <c r="J47" s="40" t="s">
        <v>822</v>
      </c>
      <c r="K47" s="47" t="s">
        <v>823</v>
      </c>
      <c r="L47" s="54">
        <v>35</v>
      </c>
      <c r="M47" s="54">
        <v>70</v>
      </c>
      <c r="N47" s="54">
        <v>800</v>
      </c>
      <c r="O47" s="54">
        <v>1800</v>
      </c>
    </row>
    <row r="48" spans="1:15" ht="47.25">
      <c r="A48" s="339"/>
      <c r="B48" s="127" t="s">
        <v>1009</v>
      </c>
      <c r="C48" s="37">
        <v>84</v>
      </c>
      <c r="D48" s="24">
        <v>85</v>
      </c>
      <c r="E48" s="233">
        <v>94</v>
      </c>
      <c r="F48" s="37">
        <v>2837</v>
      </c>
      <c r="G48" s="100">
        <v>3227</v>
      </c>
      <c r="H48" s="239">
        <v>3015</v>
      </c>
      <c r="I48" s="41" t="s">
        <v>824</v>
      </c>
      <c r="J48" s="32" t="s">
        <v>825</v>
      </c>
      <c r="K48" s="65" t="s">
        <v>826</v>
      </c>
      <c r="L48" s="54">
        <v>35</v>
      </c>
      <c r="M48" s="54">
        <v>70</v>
      </c>
      <c r="N48" s="54">
        <v>800</v>
      </c>
      <c r="O48" s="54">
        <v>1800</v>
      </c>
    </row>
    <row r="49" spans="1:15" ht="100.5" customHeight="1">
      <c r="A49" s="339"/>
      <c r="B49" s="127" t="s">
        <v>1010</v>
      </c>
      <c r="C49" s="37">
        <v>72</v>
      </c>
      <c r="D49" s="24">
        <v>83</v>
      </c>
      <c r="E49" s="233">
        <v>11</v>
      </c>
      <c r="F49" s="37">
        <v>2163</v>
      </c>
      <c r="G49" s="100">
        <v>2473</v>
      </c>
      <c r="H49" s="239">
        <v>2503</v>
      </c>
      <c r="I49" s="211" t="s">
        <v>827</v>
      </c>
      <c r="J49" s="40" t="s">
        <v>828</v>
      </c>
      <c r="K49" s="47" t="s">
        <v>832</v>
      </c>
      <c r="L49" s="54">
        <v>35</v>
      </c>
      <c r="M49" s="54">
        <v>70</v>
      </c>
      <c r="N49" s="54">
        <v>800</v>
      </c>
      <c r="O49" s="54">
        <v>1800</v>
      </c>
    </row>
    <row r="50" spans="1:15" ht="72.75" customHeight="1">
      <c r="A50" s="339"/>
      <c r="B50" s="127" t="s">
        <v>1011</v>
      </c>
      <c r="C50" s="37">
        <v>81.7</v>
      </c>
      <c r="D50" s="24">
        <v>89.2</v>
      </c>
      <c r="E50" s="233">
        <v>90.8</v>
      </c>
      <c r="F50" s="37">
        <v>2597.9</v>
      </c>
      <c r="G50" s="100">
        <v>2717.7</v>
      </c>
      <c r="H50" s="239">
        <v>3635.6</v>
      </c>
      <c r="I50" s="248" t="s">
        <v>833</v>
      </c>
      <c r="J50" s="249" t="s">
        <v>834</v>
      </c>
      <c r="K50" s="250" t="s">
        <v>835</v>
      </c>
      <c r="L50" s="54">
        <v>35</v>
      </c>
      <c r="M50" s="54">
        <v>70</v>
      </c>
      <c r="N50" s="54">
        <v>800</v>
      </c>
      <c r="O50" s="54">
        <v>1800</v>
      </c>
    </row>
    <row r="51" spans="1:15" ht="78.75">
      <c r="A51" s="339"/>
      <c r="B51" s="127" t="s">
        <v>1012</v>
      </c>
      <c r="C51" s="37">
        <v>80.6</v>
      </c>
      <c r="D51" s="24">
        <v>91.848</v>
      </c>
      <c r="E51" s="233">
        <v>89.844</v>
      </c>
      <c r="F51" s="37">
        <v>2608.26</v>
      </c>
      <c r="G51" s="100">
        <v>3566.037</v>
      </c>
      <c r="H51" s="239">
        <v>2823.754</v>
      </c>
      <c r="I51" s="251" t="s">
        <v>836</v>
      </c>
      <c r="J51" s="252" t="s">
        <v>837</v>
      </c>
      <c r="K51" s="253" t="s">
        <v>838</v>
      </c>
      <c r="L51" s="54">
        <v>35</v>
      </c>
      <c r="M51" s="54">
        <v>70</v>
      </c>
      <c r="N51" s="54">
        <v>800</v>
      </c>
      <c r="O51" s="54">
        <v>1800</v>
      </c>
    </row>
    <row r="52" spans="1:15" ht="90.75" customHeight="1">
      <c r="A52" s="339"/>
      <c r="B52" s="127" t="s">
        <v>1013</v>
      </c>
      <c r="C52" s="37">
        <v>100</v>
      </c>
      <c r="D52" s="24">
        <v>100</v>
      </c>
      <c r="E52" s="233">
        <v>100</v>
      </c>
      <c r="F52" s="37">
        <v>4101.26</v>
      </c>
      <c r="G52" s="100">
        <v>4171.332756</v>
      </c>
      <c r="H52" s="239">
        <v>6000.142387</v>
      </c>
      <c r="I52" s="248" t="s">
        <v>839</v>
      </c>
      <c r="J52" s="249" t="s">
        <v>840</v>
      </c>
      <c r="K52" s="250" t="s">
        <v>841</v>
      </c>
      <c r="L52" s="54">
        <v>35</v>
      </c>
      <c r="M52" s="54">
        <v>70</v>
      </c>
      <c r="N52" s="54">
        <v>800</v>
      </c>
      <c r="O52" s="54">
        <v>1800</v>
      </c>
    </row>
    <row r="53" spans="1:15" ht="94.5">
      <c r="A53" s="339"/>
      <c r="B53" s="126" t="s">
        <v>1014</v>
      </c>
      <c r="C53" s="105">
        <v>87.28</v>
      </c>
      <c r="D53" s="24">
        <v>86.87</v>
      </c>
      <c r="E53" s="233">
        <v>81.76</v>
      </c>
      <c r="F53" s="105">
        <v>4373.268698</v>
      </c>
      <c r="G53" s="100">
        <v>3243.296318</v>
      </c>
      <c r="H53" s="239">
        <v>2855.62445</v>
      </c>
      <c r="I53" s="41" t="s">
        <v>842</v>
      </c>
      <c r="J53" s="32" t="s">
        <v>843</v>
      </c>
      <c r="K53" s="65" t="s">
        <v>844</v>
      </c>
      <c r="L53" s="54">
        <v>35</v>
      </c>
      <c r="M53" s="54">
        <v>70</v>
      </c>
      <c r="N53" s="54">
        <v>800</v>
      </c>
      <c r="O53" s="54">
        <v>1800</v>
      </c>
    </row>
    <row r="54" spans="1:15" ht="42.75" customHeight="1">
      <c r="A54" s="339"/>
      <c r="B54" s="127" t="s">
        <v>1015</v>
      </c>
      <c r="C54" s="37">
        <v>100</v>
      </c>
      <c r="D54" s="33">
        <v>100</v>
      </c>
      <c r="E54" s="45">
        <v>100</v>
      </c>
      <c r="F54" s="37">
        <v>10000</v>
      </c>
      <c r="G54" s="34">
        <v>10000</v>
      </c>
      <c r="H54" s="110">
        <v>10000</v>
      </c>
      <c r="I54" s="56" t="s">
        <v>787</v>
      </c>
      <c r="J54" s="32" t="s">
        <v>787</v>
      </c>
      <c r="K54" s="65" t="s">
        <v>787</v>
      </c>
      <c r="L54" s="54">
        <v>35</v>
      </c>
      <c r="M54" s="54">
        <v>70</v>
      </c>
      <c r="N54" s="54">
        <v>800</v>
      </c>
      <c r="O54" s="54">
        <v>1800</v>
      </c>
    </row>
    <row r="55" spans="1:15" ht="70.5" customHeight="1">
      <c r="A55" s="339"/>
      <c r="B55" s="126" t="s">
        <v>1016</v>
      </c>
      <c r="C55" s="230">
        <v>36.52</v>
      </c>
      <c r="D55" s="190">
        <v>48.24</v>
      </c>
      <c r="E55" s="234">
        <v>58.08</v>
      </c>
      <c r="F55" s="232">
        <v>736.87</v>
      </c>
      <c r="G55" s="191">
        <v>1016.34</v>
      </c>
      <c r="H55" s="240">
        <v>1529.25</v>
      </c>
      <c r="I55" s="41" t="s">
        <v>845</v>
      </c>
      <c r="J55" s="32" t="s">
        <v>846</v>
      </c>
      <c r="K55" s="65" t="s">
        <v>847</v>
      </c>
      <c r="L55" s="54">
        <v>35</v>
      </c>
      <c r="M55" s="54">
        <v>70</v>
      </c>
      <c r="N55" s="54">
        <v>800</v>
      </c>
      <c r="O55" s="54">
        <v>1800</v>
      </c>
    </row>
    <row r="56" spans="1:15" ht="80.25" customHeight="1">
      <c r="A56" s="339"/>
      <c r="B56" s="127" t="s">
        <v>1017</v>
      </c>
      <c r="C56" s="37">
        <v>85.5345912</v>
      </c>
      <c r="D56" s="24">
        <v>97.5619119</v>
      </c>
      <c r="E56" s="233">
        <v>95.8991723</v>
      </c>
      <c r="F56" s="37">
        <v>4448.79554</v>
      </c>
      <c r="G56" s="100">
        <v>7943.01615</v>
      </c>
      <c r="H56" s="239">
        <v>4005.33896</v>
      </c>
      <c r="I56" s="246" t="s">
        <v>850</v>
      </c>
      <c r="J56" s="53" t="s">
        <v>848</v>
      </c>
      <c r="K56" s="247" t="s">
        <v>849</v>
      </c>
      <c r="L56" s="54">
        <v>35</v>
      </c>
      <c r="M56" s="54">
        <v>70</v>
      </c>
      <c r="N56" s="54">
        <v>800</v>
      </c>
      <c r="O56" s="54">
        <v>1800</v>
      </c>
    </row>
    <row r="57" spans="1:15" ht="94.5">
      <c r="A57" s="339"/>
      <c r="B57" s="126" t="s">
        <v>1018</v>
      </c>
      <c r="C57" s="105">
        <v>100</v>
      </c>
      <c r="D57" s="24">
        <v>100</v>
      </c>
      <c r="E57" s="233">
        <v>100</v>
      </c>
      <c r="F57" s="105">
        <v>4097.66842</v>
      </c>
      <c r="G57" s="100">
        <v>7155.2109</v>
      </c>
      <c r="H57" s="239">
        <v>9985.5711</v>
      </c>
      <c r="I57" s="41" t="s">
        <v>852</v>
      </c>
      <c r="J57" s="32" t="s">
        <v>854</v>
      </c>
      <c r="K57" s="65" t="s">
        <v>855</v>
      </c>
      <c r="L57" s="54">
        <v>35</v>
      </c>
      <c r="M57" s="54">
        <v>70</v>
      </c>
      <c r="N57" s="54">
        <v>800</v>
      </c>
      <c r="O57" s="54">
        <v>1800</v>
      </c>
    </row>
    <row r="58" spans="1:15" ht="47.25">
      <c r="A58" s="339"/>
      <c r="B58" s="127" t="s">
        <v>1019</v>
      </c>
      <c r="C58" s="231">
        <v>84.33734939759036</v>
      </c>
      <c r="D58" s="192">
        <v>99.34208435304961</v>
      </c>
      <c r="E58" s="235">
        <v>97.49064695683914</v>
      </c>
      <c r="F58" s="105">
        <v>3221.8028741471912</v>
      </c>
      <c r="G58" s="100">
        <v>4709.853939776846</v>
      </c>
      <c r="H58" s="239">
        <v>3929.7838767781577</v>
      </c>
      <c r="I58" s="7" t="s">
        <v>740</v>
      </c>
      <c r="J58" s="7" t="s">
        <v>742</v>
      </c>
      <c r="K58" s="86" t="s">
        <v>744</v>
      </c>
      <c r="L58" s="54">
        <v>35</v>
      </c>
      <c r="M58" s="54">
        <v>70</v>
      </c>
      <c r="N58" s="54">
        <v>800</v>
      </c>
      <c r="O58" s="54">
        <v>1800</v>
      </c>
    </row>
    <row r="59" spans="1:15" ht="63">
      <c r="A59" s="339"/>
      <c r="B59" s="127" t="s">
        <v>1020</v>
      </c>
      <c r="C59" s="105">
        <v>73.82</v>
      </c>
      <c r="D59" s="24">
        <v>81.9</v>
      </c>
      <c r="E59" s="233">
        <v>85.797254</v>
      </c>
      <c r="F59" s="105">
        <v>2287.20661</v>
      </c>
      <c r="G59" s="100">
        <v>2797.7017</v>
      </c>
      <c r="H59" s="239">
        <v>4124.4582</v>
      </c>
      <c r="I59" s="236" t="s">
        <v>856</v>
      </c>
      <c r="J59" s="85" t="s">
        <v>857</v>
      </c>
      <c r="K59" s="86" t="s">
        <v>858</v>
      </c>
      <c r="L59" s="54">
        <v>35</v>
      </c>
      <c r="M59" s="54">
        <v>70</v>
      </c>
      <c r="N59" s="54">
        <v>800</v>
      </c>
      <c r="O59" s="54">
        <v>1800</v>
      </c>
    </row>
    <row r="60" spans="1:15" ht="47.25">
      <c r="A60" s="339"/>
      <c r="B60" s="127" t="s">
        <v>1021</v>
      </c>
      <c r="C60" s="37">
        <v>80.77</v>
      </c>
      <c r="D60" s="24">
        <v>84.4</v>
      </c>
      <c r="E60" s="233">
        <v>97.19</v>
      </c>
      <c r="F60" s="37">
        <v>2935.5687</v>
      </c>
      <c r="G60" s="100">
        <v>2912.7721</v>
      </c>
      <c r="H60" s="239">
        <v>5295.2562</v>
      </c>
      <c r="I60" s="237" t="s">
        <v>861</v>
      </c>
      <c r="J60" s="193" t="s">
        <v>862</v>
      </c>
      <c r="K60" s="194" t="s">
        <v>863</v>
      </c>
      <c r="L60" s="54">
        <v>35</v>
      </c>
      <c r="M60" s="54">
        <v>70</v>
      </c>
      <c r="N60" s="54">
        <v>800</v>
      </c>
      <c r="O60" s="54">
        <v>1800</v>
      </c>
    </row>
    <row r="61" spans="1:15" ht="63">
      <c r="A61" s="339"/>
      <c r="B61" s="126" t="s">
        <v>1022</v>
      </c>
      <c r="C61" s="105">
        <v>83.3</v>
      </c>
      <c r="D61" s="24">
        <v>79.19</v>
      </c>
      <c r="E61" s="233">
        <v>89.68</v>
      </c>
      <c r="F61" s="105">
        <v>3281.891131</v>
      </c>
      <c r="G61" s="100">
        <v>2415.257779</v>
      </c>
      <c r="H61" s="239">
        <v>3712.03296</v>
      </c>
      <c r="I61" s="262" t="s">
        <v>864</v>
      </c>
      <c r="J61" s="60" t="s">
        <v>865</v>
      </c>
      <c r="K61" s="263" t="s">
        <v>866</v>
      </c>
      <c r="L61" s="54">
        <v>35</v>
      </c>
      <c r="M61" s="54">
        <v>70</v>
      </c>
      <c r="N61" s="54">
        <v>800</v>
      </c>
      <c r="O61" s="54">
        <v>1800</v>
      </c>
    </row>
    <row r="62" spans="1:15" ht="79.5" thickBot="1">
      <c r="A62" s="340"/>
      <c r="B62" s="126" t="s">
        <v>1023</v>
      </c>
      <c r="C62" s="105">
        <v>94.7368</v>
      </c>
      <c r="D62" s="24">
        <v>92.694</v>
      </c>
      <c r="E62" s="233">
        <v>95.36266</v>
      </c>
      <c r="F62" s="105">
        <v>3232.8</v>
      </c>
      <c r="G62" s="100">
        <v>3654.096</v>
      </c>
      <c r="H62" s="239">
        <v>6635.422</v>
      </c>
      <c r="I62" s="238" t="s">
        <v>867</v>
      </c>
      <c r="J62" s="53" t="s">
        <v>868</v>
      </c>
      <c r="K62" s="75" t="s">
        <v>869</v>
      </c>
      <c r="L62" s="54">
        <v>35</v>
      </c>
      <c r="M62" s="54">
        <v>70</v>
      </c>
      <c r="N62" s="54">
        <v>800</v>
      </c>
      <c r="O62" s="54">
        <v>1800</v>
      </c>
    </row>
    <row r="63" spans="1:15" ht="96" customHeight="1">
      <c r="A63" s="338" t="s">
        <v>1024</v>
      </c>
      <c r="B63" s="265" t="s">
        <v>1025</v>
      </c>
      <c r="C63" s="267">
        <v>100</v>
      </c>
      <c r="D63" s="268">
        <v>100</v>
      </c>
      <c r="E63" s="269">
        <v>100</v>
      </c>
      <c r="F63" s="270">
        <v>10000</v>
      </c>
      <c r="G63" s="271">
        <v>10000</v>
      </c>
      <c r="H63" s="272">
        <v>10000</v>
      </c>
      <c r="I63" s="273" t="s">
        <v>1036</v>
      </c>
      <c r="J63" s="147" t="s">
        <v>1036</v>
      </c>
      <c r="K63" s="205" t="s">
        <v>1036</v>
      </c>
      <c r="L63" s="54">
        <v>35</v>
      </c>
      <c r="M63" s="54">
        <v>70</v>
      </c>
      <c r="N63" s="54">
        <v>800</v>
      </c>
      <c r="O63" s="54">
        <v>1800</v>
      </c>
    </row>
    <row r="64" spans="1:15" ht="79.5" customHeight="1">
      <c r="A64" s="339"/>
      <c r="B64" s="127" t="s">
        <v>1026</v>
      </c>
      <c r="C64" s="37">
        <v>100</v>
      </c>
      <c r="D64" s="33">
        <v>100</v>
      </c>
      <c r="E64" s="266">
        <v>100</v>
      </c>
      <c r="F64" s="42">
        <v>10000</v>
      </c>
      <c r="G64" s="34">
        <v>10000</v>
      </c>
      <c r="H64" s="110">
        <v>10000</v>
      </c>
      <c r="I64" s="213" t="s">
        <v>167</v>
      </c>
      <c r="J64" s="9" t="s">
        <v>167</v>
      </c>
      <c r="K64" s="49" t="s">
        <v>167</v>
      </c>
      <c r="L64" s="54">
        <v>35</v>
      </c>
      <c r="M64" s="54">
        <v>70</v>
      </c>
      <c r="N64" s="54">
        <v>800</v>
      </c>
      <c r="O64" s="54">
        <v>1800</v>
      </c>
    </row>
    <row r="65" spans="1:15" ht="78.75">
      <c r="A65" s="339"/>
      <c r="B65" s="126" t="s">
        <v>1027</v>
      </c>
      <c r="C65" s="105">
        <v>100</v>
      </c>
      <c r="D65" s="24">
        <v>100</v>
      </c>
      <c r="E65" s="189">
        <v>100</v>
      </c>
      <c r="F65" s="243">
        <v>4092.465753424658</v>
      </c>
      <c r="G65" s="100">
        <v>5837.074143543551</v>
      </c>
      <c r="H65" s="239">
        <v>6037.9579765309745</v>
      </c>
      <c r="I65" s="222" t="s">
        <v>873</v>
      </c>
      <c r="J65" s="40" t="s">
        <v>874</v>
      </c>
      <c r="K65" s="47" t="s">
        <v>875</v>
      </c>
      <c r="L65" s="54">
        <v>35</v>
      </c>
      <c r="M65" s="54">
        <v>70</v>
      </c>
      <c r="N65" s="54">
        <v>800</v>
      </c>
      <c r="O65" s="54">
        <v>1800</v>
      </c>
    </row>
    <row r="66" spans="1:15" ht="37.5" customHeight="1">
      <c r="A66" s="339"/>
      <c r="B66" s="127" t="s">
        <v>1028</v>
      </c>
      <c r="C66" s="37">
        <v>100</v>
      </c>
      <c r="D66" s="33">
        <v>100</v>
      </c>
      <c r="E66" s="266">
        <v>100</v>
      </c>
      <c r="F66" s="42">
        <v>10000</v>
      </c>
      <c r="G66" s="34">
        <v>10000</v>
      </c>
      <c r="H66" s="110">
        <v>10000</v>
      </c>
      <c r="I66" s="222" t="s">
        <v>171</v>
      </c>
      <c r="J66" s="40" t="s">
        <v>171</v>
      </c>
      <c r="K66" s="47" t="s">
        <v>171</v>
      </c>
      <c r="L66" s="54">
        <v>35</v>
      </c>
      <c r="M66" s="54">
        <v>70</v>
      </c>
      <c r="N66" s="54">
        <v>800</v>
      </c>
      <c r="O66" s="54">
        <v>1800</v>
      </c>
    </row>
    <row r="67" spans="1:15" ht="47.25">
      <c r="A67" s="339"/>
      <c r="B67" s="127" t="s">
        <v>1029</v>
      </c>
      <c r="C67" s="37">
        <v>100</v>
      </c>
      <c r="D67" s="33">
        <v>100</v>
      </c>
      <c r="E67" s="266">
        <v>100</v>
      </c>
      <c r="F67" s="42">
        <v>10000</v>
      </c>
      <c r="G67" s="34">
        <v>10000</v>
      </c>
      <c r="H67" s="110">
        <v>10000</v>
      </c>
      <c r="I67" s="222" t="s">
        <v>172</v>
      </c>
      <c r="J67" s="40" t="s">
        <v>172</v>
      </c>
      <c r="K67" s="47" t="s">
        <v>172</v>
      </c>
      <c r="L67" s="54">
        <v>35</v>
      </c>
      <c r="M67" s="54">
        <v>70</v>
      </c>
      <c r="N67" s="54">
        <v>800</v>
      </c>
      <c r="O67" s="54">
        <v>1800</v>
      </c>
    </row>
    <row r="68" spans="1:15" ht="78.75" customHeight="1">
      <c r="A68" s="339"/>
      <c r="B68" s="126" t="s">
        <v>1030</v>
      </c>
      <c r="C68" s="105">
        <v>100</v>
      </c>
      <c r="D68" s="24">
        <v>100</v>
      </c>
      <c r="E68" s="189">
        <v>100</v>
      </c>
      <c r="F68" s="243">
        <v>7708.48</v>
      </c>
      <c r="G68" s="100">
        <v>8854.42</v>
      </c>
      <c r="H68" s="239">
        <v>9176.98</v>
      </c>
      <c r="I68" s="22" t="s">
        <v>876</v>
      </c>
      <c r="J68" s="11" t="s">
        <v>877</v>
      </c>
      <c r="K68" s="69" t="s">
        <v>878</v>
      </c>
      <c r="L68" s="54">
        <v>35</v>
      </c>
      <c r="M68" s="54">
        <v>70</v>
      </c>
      <c r="N68" s="54">
        <v>800</v>
      </c>
      <c r="O68" s="54">
        <v>1800</v>
      </c>
    </row>
    <row r="69" spans="1:15" ht="56.25" customHeight="1">
      <c r="A69" s="339"/>
      <c r="B69" s="126" t="s">
        <v>1031</v>
      </c>
      <c r="C69" s="105">
        <v>100</v>
      </c>
      <c r="D69" s="24">
        <v>100</v>
      </c>
      <c r="E69" s="189">
        <v>100</v>
      </c>
      <c r="F69" s="243">
        <v>5408.16</v>
      </c>
      <c r="G69" s="100">
        <v>8763.8</v>
      </c>
      <c r="H69" s="239">
        <v>5398.13</v>
      </c>
      <c r="I69" s="213" t="s">
        <v>879</v>
      </c>
      <c r="J69" s="9" t="s">
        <v>880</v>
      </c>
      <c r="K69" s="49" t="s">
        <v>881</v>
      </c>
      <c r="L69" s="54">
        <v>35</v>
      </c>
      <c r="M69" s="54">
        <v>70</v>
      </c>
      <c r="N69" s="54">
        <v>800</v>
      </c>
      <c r="O69" s="54">
        <v>1800</v>
      </c>
    </row>
    <row r="70" spans="1:15" ht="79.5" customHeight="1">
      <c r="A70" s="339"/>
      <c r="B70" s="126" t="s">
        <v>1032</v>
      </c>
      <c r="C70" s="105">
        <v>100</v>
      </c>
      <c r="D70" s="24">
        <v>100</v>
      </c>
      <c r="E70" s="189">
        <v>100</v>
      </c>
      <c r="F70" s="243">
        <v>5896.437</v>
      </c>
      <c r="G70" s="100">
        <v>5552.48</v>
      </c>
      <c r="H70" s="239">
        <v>5628.421</v>
      </c>
      <c r="I70" s="213" t="s">
        <v>882</v>
      </c>
      <c r="J70" s="9" t="s">
        <v>883</v>
      </c>
      <c r="K70" s="49" t="s">
        <v>884</v>
      </c>
      <c r="L70" s="54">
        <v>35</v>
      </c>
      <c r="M70" s="54">
        <v>70</v>
      </c>
      <c r="N70" s="54">
        <v>800</v>
      </c>
      <c r="O70" s="54">
        <v>1800</v>
      </c>
    </row>
    <row r="71" spans="1:15" ht="47.25">
      <c r="A71" s="339"/>
      <c r="B71" s="126" t="s">
        <v>1033</v>
      </c>
      <c r="C71" s="105">
        <v>66.83</v>
      </c>
      <c r="D71" s="24">
        <v>65.27</v>
      </c>
      <c r="E71" s="189">
        <v>73.39</v>
      </c>
      <c r="F71" s="243">
        <v>1837.21</v>
      </c>
      <c r="G71" s="100">
        <v>1794.31</v>
      </c>
      <c r="H71" s="239">
        <v>2159.92</v>
      </c>
      <c r="I71" s="22" t="s">
        <v>788</v>
      </c>
      <c r="J71" s="11" t="s">
        <v>789</v>
      </c>
      <c r="K71" s="69" t="s">
        <v>790</v>
      </c>
      <c r="L71" s="54">
        <v>35</v>
      </c>
      <c r="M71" s="54">
        <v>70</v>
      </c>
      <c r="N71" s="54">
        <v>800</v>
      </c>
      <c r="O71" s="54">
        <v>1800</v>
      </c>
    </row>
    <row r="72" spans="1:11" ht="51" customHeight="1" thickBot="1">
      <c r="A72" s="195">
        <v>28</v>
      </c>
      <c r="B72" s="146" t="s">
        <v>1034</v>
      </c>
      <c r="C72" s="196"/>
      <c r="D72" s="196"/>
      <c r="E72" s="196"/>
      <c r="F72" s="196"/>
      <c r="G72" s="197"/>
      <c r="H72" s="197"/>
      <c r="I72" s="198"/>
      <c r="J72" s="198"/>
      <c r="K72" s="199"/>
    </row>
  </sheetData>
  <mergeCells count="11">
    <mergeCell ref="B1:B2"/>
    <mergeCell ref="C1:E1"/>
    <mergeCell ref="F1:H1"/>
    <mergeCell ref="I1:K1"/>
    <mergeCell ref="A39:A45"/>
    <mergeCell ref="A46:A62"/>
    <mergeCell ref="A63:A71"/>
    <mergeCell ref="A3:A12"/>
    <mergeCell ref="A16:A29"/>
    <mergeCell ref="A30:A38"/>
    <mergeCell ref="A13:A1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F118">
      <selection activeCell="M111" sqref="M111"/>
    </sheetView>
  </sheetViews>
  <sheetFormatPr defaultColWidth="9.00390625" defaultRowHeight="12.75"/>
  <cols>
    <col min="1" max="1" width="4.375" style="54" customWidth="1"/>
    <col min="2" max="2" width="17.25390625" style="54" customWidth="1"/>
    <col min="3" max="3" width="16.125" style="54" customWidth="1"/>
    <col min="4" max="4" width="22.00390625" style="54" customWidth="1"/>
    <col min="5" max="5" width="21.75390625" style="54" customWidth="1"/>
    <col min="6" max="6" width="15.00390625" style="54" customWidth="1"/>
    <col min="7" max="7" width="16.875" style="136" customWidth="1"/>
    <col min="8" max="8" width="26.00390625" style="136" customWidth="1"/>
    <col min="9" max="9" width="19.375" style="54" customWidth="1"/>
    <col min="10" max="10" width="18.375" style="54" customWidth="1"/>
    <col min="11" max="11" width="19.25390625" style="54" customWidth="1"/>
    <col min="12" max="16384" width="9.125" style="54" customWidth="1"/>
  </cols>
  <sheetData>
    <row r="1" spans="1:11" ht="54" customHeight="1" thickBot="1">
      <c r="A1" s="76"/>
      <c r="B1" s="338" t="s">
        <v>997</v>
      </c>
      <c r="C1" s="341" t="s">
        <v>461</v>
      </c>
      <c r="D1" s="344"/>
      <c r="E1" s="345"/>
      <c r="F1" s="344" t="s">
        <v>1005</v>
      </c>
      <c r="G1" s="344"/>
      <c r="H1" s="344"/>
      <c r="I1" s="346" t="s">
        <v>1035</v>
      </c>
      <c r="J1" s="347"/>
      <c r="K1" s="348"/>
    </row>
    <row r="2" spans="1:11" ht="225" customHeight="1" thickBot="1">
      <c r="A2" s="81"/>
      <c r="B2" s="339"/>
      <c r="C2" s="274" t="s">
        <v>998</v>
      </c>
      <c r="D2" s="118" t="s">
        <v>999</v>
      </c>
      <c r="E2" s="275" t="s">
        <v>1000</v>
      </c>
      <c r="F2" s="276" t="s">
        <v>998</v>
      </c>
      <c r="G2" s="277" t="s">
        <v>999</v>
      </c>
      <c r="H2" s="278" t="s">
        <v>1000</v>
      </c>
      <c r="I2" s="274" t="s">
        <v>1001</v>
      </c>
      <c r="J2" s="118" t="s">
        <v>999</v>
      </c>
      <c r="K2" s="275" t="s">
        <v>1000</v>
      </c>
    </row>
    <row r="3" spans="1:15" ht="182.25" customHeight="1">
      <c r="A3" s="338" t="s">
        <v>175</v>
      </c>
      <c r="B3" s="156" t="s">
        <v>176</v>
      </c>
      <c r="C3" s="151">
        <v>100</v>
      </c>
      <c r="D3" s="150">
        <v>100</v>
      </c>
      <c r="E3" s="205">
        <v>100</v>
      </c>
      <c r="F3" s="279">
        <v>5918</v>
      </c>
      <c r="G3" s="206">
        <v>5224</v>
      </c>
      <c r="H3" s="280">
        <v>5820</v>
      </c>
      <c r="I3" s="188" t="s">
        <v>421</v>
      </c>
      <c r="J3" s="2" t="s">
        <v>420</v>
      </c>
      <c r="K3" s="281" t="s">
        <v>422</v>
      </c>
      <c r="L3" s="54">
        <v>35</v>
      </c>
      <c r="M3" s="54">
        <v>70</v>
      </c>
      <c r="N3" s="54">
        <v>800</v>
      </c>
      <c r="O3" s="54">
        <v>1800</v>
      </c>
    </row>
    <row r="4" spans="1:15" ht="87" customHeight="1">
      <c r="A4" s="339"/>
      <c r="B4" s="153" t="s">
        <v>177</v>
      </c>
      <c r="C4" s="48">
        <v>100</v>
      </c>
      <c r="D4" s="9">
        <v>100</v>
      </c>
      <c r="E4" s="49">
        <v>100</v>
      </c>
      <c r="F4" s="143">
        <v>6031</v>
      </c>
      <c r="G4" s="137">
        <v>3991</v>
      </c>
      <c r="H4" s="129">
        <v>7870</v>
      </c>
      <c r="I4" s="41" t="s">
        <v>411</v>
      </c>
      <c r="J4" s="36" t="s">
        <v>510</v>
      </c>
      <c r="K4" s="63" t="s">
        <v>412</v>
      </c>
      <c r="L4" s="54">
        <v>35</v>
      </c>
      <c r="M4" s="54">
        <v>70</v>
      </c>
      <c r="N4" s="54">
        <v>800</v>
      </c>
      <c r="O4" s="54">
        <v>1800</v>
      </c>
    </row>
    <row r="5" spans="1:15" ht="104.25" customHeight="1">
      <c r="A5" s="339"/>
      <c r="B5" s="153" t="s">
        <v>413</v>
      </c>
      <c r="C5" s="48">
        <v>98.65</v>
      </c>
      <c r="D5" s="9">
        <v>97.2</v>
      </c>
      <c r="E5" s="49">
        <v>93.51</v>
      </c>
      <c r="F5" s="143">
        <v>5679.33</v>
      </c>
      <c r="G5" s="137" t="s">
        <v>416</v>
      </c>
      <c r="H5" s="129">
        <v>4734</v>
      </c>
      <c r="I5" s="42" t="s">
        <v>417</v>
      </c>
      <c r="J5" s="36" t="s">
        <v>418</v>
      </c>
      <c r="K5" s="45" t="s">
        <v>419</v>
      </c>
      <c r="L5" s="54">
        <v>35</v>
      </c>
      <c r="M5" s="54">
        <v>70</v>
      </c>
      <c r="N5" s="54">
        <v>800</v>
      </c>
      <c r="O5" s="54">
        <v>1800</v>
      </c>
    </row>
    <row r="6" spans="1:15" ht="84" customHeight="1">
      <c r="A6" s="339"/>
      <c r="B6" s="153" t="s">
        <v>426</v>
      </c>
      <c r="C6" s="48">
        <v>100</v>
      </c>
      <c r="D6" s="55">
        <v>100</v>
      </c>
      <c r="E6" s="49">
        <v>100</v>
      </c>
      <c r="F6" s="144">
        <v>6411.13</v>
      </c>
      <c r="G6" s="137">
        <v>6419.26</v>
      </c>
      <c r="H6" s="129">
        <v>9584</v>
      </c>
      <c r="I6" s="41" t="s">
        <v>423</v>
      </c>
      <c r="J6" s="56" t="s">
        <v>424</v>
      </c>
      <c r="K6" s="64" t="s">
        <v>425</v>
      </c>
      <c r="L6" s="54">
        <v>35</v>
      </c>
      <c r="M6" s="54">
        <v>70</v>
      </c>
      <c r="N6" s="54">
        <v>800</v>
      </c>
      <c r="O6" s="54">
        <v>1800</v>
      </c>
    </row>
    <row r="7" spans="1:15" ht="84" customHeight="1">
      <c r="A7" s="339"/>
      <c r="B7" s="153" t="s">
        <v>427</v>
      </c>
      <c r="C7" s="48">
        <v>100</v>
      </c>
      <c r="D7" s="9">
        <v>100</v>
      </c>
      <c r="E7" s="49">
        <v>100</v>
      </c>
      <c r="F7" s="143">
        <v>6759.56</v>
      </c>
      <c r="G7" s="137">
        <v>10000</v>
      </c>
      <c r="H7" s="129">
        <v>5628.67</v>
      </c>
      <c r="I7" s="41" t="s">
        <v>428</v>
      </c>
      <c r="J7" s="32" t="s">
        <v>429</v>
      </c>
      <c r="K7" s="63" t="s">
        <v>430</v>
      </c>
      <c r="L7" s="54">
        <v>35</v>
      </c>
      <c r="M7" s="54">
        <v>70</v>
      </c>
      <c r="N7" s="54">
        <v>800</v>
      </c>
      <c r="O7" s="54">
        <v>1800</v>
      </c>
    </row>
    <row r="8" spans="1:15" ht="47.25">
      <c r="A8" s="339"/>
      <c r="B8" s="154" t="s">
        <v>431</v>
      </c>
      <c r="C8" s="62">
        <v>73.187</v>
      </c>
      <c r="D8" s="11">
        <v>79.23</v>
      </c>
      <c r="E8" s="11">
        <v>72.22</v>
      </c>
      <c r="F8" s="145">
        <v>2238.7</v>
      </c>
      <c r="G8" s="138">
        <v>2570</v>
      </c>
      <c r="H8" s="130">
        <v>2161.66</v>
      </c>
      <c r="I8" s="46" t="s">
        <v>498</v>
      </c>
      <c r="J8" s="32" t="s">
        <v>499</v>
      </c>
      <c r="K8" s="65" t="s">
        <v>500</v>
      </c>
      <c r="L8" s="54">
        <v>35</v>
      </c>
      <c r="M8" s="54">
        <v>70</v>
      </c>
      <c r="N8" s="54">
        <v>800</v>
      </c>
      <c r="O8" s="54">
        <v>1800</v>
      </c>
    </row>
    <row r="9" spans="1:15" ht="63">
      <c r="A9" s="339"/>
      <c r="B9" s="154" t="s">
        <v>435</v>
      </c>
      <c r="C9" s="62">
        <v>100</v>
      </c>
      <c r="D9" s="11">
        <v>100</v>
      </c>
      <c r="E9" s="69">
        <v>100</v>
      </c>
      <c r="F9" s="62">
        <v>4958.7</v>
      </c>
      <c r="G9" s="138">
        <v>6339.845</v>
      </c>
      <c r="H9" s="130">
        <v>7388.864</v>
      </c>
      <c r="I9" s="41" t="s">
        <v>501</v>
      </c>
      <c r="J9" s="32" t="s">
        <v>502</v>
      </c>
      <c r="K9" s="65" t="s">
        <v>503</v>
      </c>
      <c r="L9" s="54">
        <v>35</v>
      </c>
      <c r="M9" s="54">
        <v>70</v>
      </c>
      <c r="N9" s="54">
        <v>800</v>
      </c>
      <c r="O9" s="54">
        <v>1800</v>
      </c>
    </row>
    <row r="10" spans="1:15" ht="78.75">
      <c r="A10" s="339"/>
      <c r="B10" s="154" t="s">
        <v>438</v>
      </c>
      <c r="C10" s="62">
        <v>100</v>
      </c>
      <c r="D10" s="11">
        <v>100</v>
      </c>
      <c r="E10" s="69">
        <v>100</v>
      </c>
      <c r="F10" s="62">
        <v>3606.6</v>
      </c>
      <c r="G10" s="138">
        <v>6460.6</v>
      </c>
      <c r="H10" s="130">
        <v>5188.61</v>
      </c>
      <c r="I10" s="41" t="s">
        <v>709</v>
      </c>
      <c r="J10" s="32" t="s">
        <v>511</v>
      </c>
      <c r="K10" s="65" t="s">
        <v>710</v>
      </c>
      <c r="L10" s="54">
        <v>35</v>
      </c>
      <c r="M10" s="54">
        <v>70</v>
      </c>
      <c r="N10" s="54">
        <v>800</v>
      </c>
      <c r="O10" s="54">
        <v>1800</v>
      </c>
    </row>
    <row r="11" spans="1:15" ht="94.5">
      <c r="A11" s="339"/>
      <c r="B11" s="154" t="s">
        <v>439</v>
      </c>
      <c r="C11" s="62">
        <v>89.66</v>
      </c>
      <c r="D11" s="11">
        <v>91.13</v>
      </c>
      <c r="E11" s="69">
        <v>83.75</v>
      </c>
      <c r="F11" s="62">
        <v>3933</v>
      </c>
      <c r="G11" s="138">
        <v>4280.36</v>
      </c>
      <c r="H11" s="130">
        <v>3659.71</v>
      </c>
      <c r="I11" s="41" t="s">
        <v>440</v>
      </c>
      <c r="J11" s="32" t="s">
        <v>711</v>
      </c>
      <c r="K11" s="65" t="s">
        <v>441</v>
      </c>
      <c r="L11" s="54">
        <v>35</v>
      </c>
      <c r="M11" s="54">
        <v>70</v>
      </c>
      <c r="N11" s="54">
        <v>800</v>
      </c>
      <c r="O11" s="54">
        <v>1800</v>
      </c>
    </row>
    <row r="12" spans="1:15" ht="102" customHeight="1" thickBot="1">
      <c r="A12" s="340"/>
      <c r="B12" s="155" t="s">
        <v>809</v>
      </c>
      <c r="C12" s="201">
        <v>67.87</v>
      </c>
      <c r="D12" s="11">
        <v>81.22</v>
      </c>
      <c r="E12" s="201">
        <v>93.102</v>
      </c>
      <c r="F12" s="66">
        <v>1960.2758</v>
      </c>
      <c r="G12" s="138">
        <v>2974.1909</v>
      </c>
      <c r="H12" s="203">
        <v>5964.45813</v>
      </c>
      <c r="I12" s="41" t="s">
        <v>810</v>
      </c>
      <c r="J12" s="11" t="s">
        <v>810</v>
      </c>
      <c r="K12" s="65" t="s">
        <v>812</v>
      </c>
      <c r="L12" s="54">
        <v>35</v>
      </c>
      <c r="M12" s="54">
        <v>70</v>
      </c>
      <c r="N12" s="54">
        <v>800</v>
      </c>
      <c r="O12" s="54">
        <v>1800</v>
      </c>
    </row>
    <row r="13" spans="1:15" ht="62.25" customHeight="1">
      <c r="A13" s="338" t="s">
        <v>443</v>
      </c>
      <c r="B13" s="154" t="s">
        <v>447</v>
      </c>
      <c r="C13" s="62">
        <v>90.8</v>
      </c>
      <c r="D13" s="11">
        <v>88</v>
      </c>
      <c r="E13" s="69">
        <v>91.68</v>
      </c>
      <c r="F13" s="145">
        <v>3083</v>
      </c>
      <c r="G13" s="138">
        <v>2994.51</v>
      </c>
      <c r="H13" s="130">
        <v>2926.2</v>
      </c>
      <c r="I13" s="82" t="s">
        <v>713</v>
      </c>
      <c r="J13" s="23" t="s">
        <v>985</v>
      </c>
      <c r="K13" s="68" t="s">
        <v>986</v>
      </c>
      <c r="L13" s="54">
        <v>35</v>
      </c>
      <c r="M13" s="54">
        <v>70</v>
      </c>
      <c r="N13" s="54">
        <v>800</v>
      </c>
      <c r="O13" s="54">
        <v>1800</v>
      </c>
    </row>
    <row r="14" spans="1:15" ht="58.5" customHeight="1">
      <c r="A14" s="339"/>
      <c r="B14" s="154" t="s">
        <v>450</v>
      </c>
      <c r="C14" s="62">
        <v>100</v>
      </c>
      <c r="D14" s="11">
        <v>100</v>
      </c>
      <c r="E14" s="69">
        <v>100</v>
      </c>
      <c r="F14" s="145">
        <v>3779</v>
      </c>
      <c r="G14" s="138">
        <v>4511.72</v>
      </c>
      <c r="H14" s="130">
        <v>4517.1</v>
      </c>
      <c r="I14" s="115" t="s">
        <v>978</v>
      </c>
      <c r="J14" s="36" t="s">
        <v>979</v>
      </c>
      <c r="K14" s="63" t="s">
        <v>980</v>
      </c>
      <c r="L14" s="54">
        <v>35</v>
      </c>
      <c r="M14" s="54">
        <v>70</v>
      </c>
      <c r="N14" s="54">
        <v>800</v>
      </c>
      <c r="O14" s="54">
        <v>1800</v>
      </c>
    </row>
    <row r="15" spans="1:15" ht="54.75" customHeight="1" thickBot="1">
      <c r="A15" s="340"/>
      <c r="B15" s="154" t="s">
        <v>456</v>
      </c>
      <c r="C15" s="148">
        <v>93.1</v>
      </c>
      <c r="D15" s="11">
        <v>96.57201656999231</v>
      </c>
      <c r="E15" s="148">
        <v>99</v>
      </c>
      <c r="F15" s="62">
        <v>4484.19</v>
      </c>
      <c r="G15" s="149">
        <v>7894.709795813431</v>
      </c>
      <c r="H15" s="152">
        <v>5169.980704508872</v>
      </c>
      <c r="I15" s="62" t="s">
        <v>798</v>
      </c>
      <c r="J15" s="148" t="s">
        <v>459</v>
      </c>
      <c r="K15" s="130" t="s">
        <v>460</v>
      </c>
      <c r="L15" s="54">
        <v>35</v>
      </c>
      <c r="M15" s="54">
        <v>70</v>
      </c>
      <c r="N15" s="54">
        <v>800</v>
      </c>
      <c r="O15" s="54">
        <v>1800</v>
      </c>
    </row>
    <row r="16" spans="1:15" ht="205.5" customHeight="1">
      <c r="A16" s="341" t="s">
        <v>471</v>
      </c>
      <c r="B16" s="89" t="s">
        <v>482</v>
      </c>
      <c r="C16" s="91">
        <v>100</v>
      </c>
      <c r="D16" s="30">
        <v>100</v>
      </c>
      <c r="E16" s="92">
        <v>100</v>
      </c>
      <c r="F16" s="26">
        <v>4241</v>
      </c>
      <c r="G16" s="141">
        <v>4335</v>
      </c>
      <c r="H16" s="133">
        <v>4485</v>
      </c>
      <c r="I16" s="96" t="s">
        <v>969</v>
      </c>
      <c r="J16" s="1" t="s">
        <v>967</v>
      </c>
      <c r="K16" s="70" t="s">
        <v>968</v>
      </c>
      <c r="L16" s="54">
        <v>35</v>
      </c>
      <c r="M16" s="54">
        <v>70</v>
      </c>
      <c r="N16" s="54">
        <v>800</v>
      </c>
      <c r="O16" s="54">
        <v>1800</v>
      </c>
    </row>
    <row r="17" spans="1:15" ht="78.75">
      <c r="A17" s="342"/>
      <c r="B17" s="88" t="s">
        <v>484</v>
      </c>
      <c r="C17" s="93">
        <v>98.79</v>
      </c>
      <c r="D17" s="29">
        <v>99.05</v>
      </c>
      <c r="E17" s="94">
        <v>99.74</v>
      </c>
      <c r="F17" s="87">
        <v>5075</v>
      </c>
      <c r="G17" s="140">
        <v>6733</v>
      </c>
      <c r="H17" s="132">
        <v>4823</v>
      </c>
      <c r="I17" s="97" t="s">
        <v>681</v>
      </c>
      <c r="J17" s="31" t="s">
        <v>682</v>
      </c>
      <c r="K17" s="71" t="s">
        <v>683</v>
      </c>
      <c r="L17" s="54">
        <v>35</v>
      </c>
      <c r="M17" s="54">
        <v>70</v>
      </c>
      <c r="N17" s="54">
        <v>800</v>
      </c>
      <c r="O17" s="54">
        <v>1800</v>
      </c>
    </row>
    <row r="18" spans="1:15" ht="63">
      <c r="A18" s="342"/>
      <c r="B18" s="88" t="s">
        <v>485</v>
      </c>
      <c r="C18" s="93">
        <v>100</v>
      </c>
      <c r="D18" s="29">
        <v>100</v>
      </c>
      <c r="E18" s="94">
        <v>100</v>
      </c>
      <c r="F18" s="87">
        <v>8681</v>
      </c>
      <c r="G18" s="140">
        <v>9177</v>
      </c>
      <c r="H18" s="157">
        <v>9763</v>
      </c>
      <c r="I18" s="246" t="s">
        <v>684</v>
      </c>
      <c r="J18" s="238" t="s">
        <v>685</v>
      </c>
      <c r="K18" s="254" t="s">
        <v>686</v>
      </c>
      <c r="L18" s="54">
        <v>35</v>
      </c>
      <c r="M18" s="54">
        <v>70</v>
      </c>
      <c r="N18" s="54">
        <v>800</v>
      </c>
      <c r="O18" s="54">
        <v>1800</v>
      </c>
    </row>
    <row r="19" spans="1:15" ht="51" customHeight="1">
      <c r="A19" s="342"/>
      <c r="B19" s="158" t="s">
        <v>486</v>
      </c>
      <c r="C19" s="159">
        <v>100</v>
      </c>
      <c r="D19" s="160">
        <v>100</v>
      </c>
      <c r="E19" s="161">
        <v>100</v>
      </c>
      <c r="F19" s="160">
        <v>5974.352731109489</v>
      </c>
      <c r="G19" s="162">
        <v>6872.674046943206</v>
      </c>
      <c r="H19" s="163">
        <v>5035.268713108926</v>
      </c>
      <c r="I19" s="164" t="s">
        <v>996</v>
      </c>
      <c r="J19" s="119" t="s">
        <v>506</v>
      </c>
      <c r="K19" s="165" t="s">
        <v>507</v>
      </c>
      <c r="L19" s="54">
        <v>35</v>
      </c>
      <c r="M19" s="54">
        <v>70</v>
      </c>
      <c r="N19" s="54">
        <v>800</v>
      </c>
      <c r="O19" s="54">
        <v>1800</v>
      </c>
    </row>
    <row r="20" spans="1:15" ht="66.75" customHeight="1">
      <c r="A20" s="342"/>
      <c r="B20" s="166" t="s">
        <v>491</v>
      </c>
      <c r="C20" s="93">
        <v>89.62</v>
      </c>
      <c r="D20" s="29">
        <v>94.48</v>
      </c>
      <c r="E20" s="167">
        <v>96</v>
      </c>
      <c r="F20" s="87">
        <v>3237</v>
      </c>
      <c r="G20" s="140">
        <v>4173</v>
      </c>
      <c r="H20" s="132">
        <v>3896</v>
      </c>
      <c r="I20" s="168" t="s">
        <v>706</v>
      </c>
      <c r="J20" s="7" t="s">
        <v>707</v>
      </c>
      <c r="K20" s="169" t="s">
        <v>708</v>
      </c>
      <c r="L20" s="54">
        <v>35</v>
      </c>
      <c r="M20" s="54">
        <v>70</v>
      </c>
      <c r="N20" s="54">
        <v>800</v>
      </c>
      <c r="O20" s="54">
        <v>1800</v>
      </c>
    </row>
    <row r="21" spans="1:15" ht="31.5">
      <c r="A21" s="342"/>
      <c r="B21" s="90" t="s">
        <v>1002</v>
      </c>
      <c r="C21" s="95">
        <v>100</v>
      </c>
      <c r="D21" s="27">
        <v>100</v>
      </c>
      <c r="E21" s="72">
        <v>100</v>
      </c>
      <c r="F21" s="27">
        <v>10000</v>
      </c>
      <c r="G21" s="142">
        <v>10000</v>
      </c>
      <c r="H21" s="134">
        <v>10000</v>
      </c>
      <c r="I21" s="98" t="s">
        <v>687</v>
      </c>
      <c r="J21" s="28" t="s">
        <v>687</v>
      </c>
      <c r="K21" s="74" t="s">
        <v>687</v>
      </c>
      <c r="L21" s="54">
        <v>35</v>
      </c>
      <c r="M21" s="54">
        <v>70</v>
      </c>
      <c r="N21" s="54">
        <v>800</v>
      </c>
      <c r="O21" s="54">
        <v>1800</v>
      </c>
    </row>
    <row r="22" spans="1:15" ht="94.5">
      <c r="A22" s="342"/>
      <c r="B22" s="88" t="s">
        <v>493</v>
      </c>
      <c r="C22" s="93">
        <v>100</v>
      </c>
      <c r="D22" s="29">
        <v>100</v>
      </c>
      <c r="E22" s="94">
        <v>100</v>
      </c>
      <c r="F22" s="87">
        <v>3430</v>
      </c>
      <c r="G22" s="140">
        <v>4035</v>
      </c>
      <c r="H22" s="132">
        <v>3830</v>
      </c>
      <c r="I22" s="96" t="s">
        <v>688</v>
      </c>
      <c r="J22" s="1" t="s">
        <v>689</v>
      </c>
      <c r="K22" s="70" t="s">
        <v>690</v>
      </c>
      <c r="L22" s="54">
        <v>35</v>
      </c>
      <c r="M22" s="54">
        <v>70</v>
      </c>
      <c r="N22" s="54">
        <v>800</v>
      </c>
      <c r="O22" s="54">
        <v>1800</v>
      </c>
    </row>
    <row r="23" spans="1:15" ht="78.75">
      <c r="A23" s="342"/>
      <c r="B23" s="88" t="s">
        <v>494</v>
      </c>
      <c r="C23" s="93">
        <v>92.116</v>
      </c>
      <c r="D23" s="29">
        <v>97.994</v>
      </c>
      <c r="E23" s="94">
        <v>95.95</v>
      </c>
      <c r="F23" s="87">
        <v>4010.8</v>
      </c>
      <c r="G23" s="140">
        <v>7966.17</v>
      </c>
      <c r="H23" s="132">
        <v>4229.84</v>
      </c>
      <c r="I23" s="96" t="s">
        <v>795</v>
      </c>
      <c r="J23" s="1" t="s">
        <v>796</v>
      </c>
      <c r="K23" s="70" t="s">
        <v>948</v>
      </c>
      <c r="L23" s="54">
        <v>35</v>
      </c>
      <c r="M23" s="54">
        <v>70</v>
      </c>
      <c r="N23" s="54">
        <v>800</v>
      </c>
      <c r="O23" s="54">
        <v>1800</v>
      </c>
    </row>
    <row r="24" spans="1:15" ht="78.75">
      <c r="A24" s="342"/>
      <c r="B24" s="88" t="s">
        <v>495</v>
      </c>
      <c r="C24" s="93">
        <v>81.8</v>
      </c>
      <c r="D24" s="29">
        <v>88.3</v>
      </c>
      <c r="E24" s="94">
        <v>98.5</v>
      </c>
      <c r="F24" s="87">
        <v>2495</v>
      </c>
      <c r="G24" s="140">
        <v>2887</v>
      </c>
      <c r="H24" s="132">
        <v>9274</v>
      </c>
      <c r="I24" s="96" t="s">
        <v>940</v>
      </c>
      <c r="J24" s="1" t="s">
        <v>941</v>
      </c>
      <c r="K24" s="70" t="s">
        <v>942</v>
      </c>
      <c r="L24" s="54">
        <v>35</v>
      </c>
      <c r="M24" s="54">
        <v>70</v>
      </c>
      <c r="N24" s="54">
        <v>800</v>
      </c>
      <c r="O24" s="54">
        <v>1800</v>
      </c>
    </row>
    <row r="25" spans="1:15" ht="94.5">
      <c r="A25" s="342"/>
      <c r="B25" s="88" t="s">
        <v>497</v>
      </c>
      <c r="C25" s="93">
        <v>98.6</v>
      </c>
      <c r="D25" s="29">
        <v>95</v>
      </c>
      <c r="E25" s="94">
        <v>97.4</v>
      </c>
      <c r="F25" s="87">
        <v>5862</v>
      </c>
      <c r="G25" s="140">
        <v>5062</v>
      </c>
      <c r="H25" s="132">
        <v>8183</v>
      </c>
      <c r="I25" s="96" t="s">
        <v>691</v>
      </c>
      <c r="J25" s="1" t="s">
        <v>692</v>
      </c>
      <c r="K25" s="70" t="s">
        <v>693</v>
      </c>
      <c r="L25" s="54">
        <v>35</v>
      </c>
      <c r="M25" s="54">
        <v>70</v>
      </c>
      <c r="N25" s="54">
        <v>800</v>
      </c>
      <c r="O25" s="54">
        <v>1800</v>
      </c>
    </row>
    <row r="26" spans="1:15" ht="63">
      <c r="A26" s="342"/>
      <c r="B26" s="88" t="s">
        <v>504</v>
      </c>
      <c r="C26" s="93">
        <v>99.3</v>
      </c>
      <c r="D26" s="29">
        <v>99.6</v>
      </c>
      <c r="E26" s="94">
        <v>99.7</v>
      </c>
      <c r="F26" s="87">
        <v>4488</v>
      </c>
      <c r="G26" s="140">
        <v>6653</v>
      </c>
      <c r="H26" s="132">
        <v>5576</v>
      </c>
      <c r="I26" s="96" t="s">
        <v>925</v>
      </c>
      <c r="J26" s="1" t="s">
        <v>926</v>
      </c>
      <c r="K26" s="70" t="s">
        <v>927</v>
      </c>
      <c r="L26" s="54">
        <v>35</v>
      </c>
      <c r="M26" s="54">
        <v>70</v>
      </c>
      <c r="N26" s="54">
        <v>800</v>
      </c>
      <c r="O26" s="54">
        <v>1800</v>
      </c>
    </row>
    <row r="27" spans="1:15" ht="39" customHeight="1">
      <c r="A27" s="342"/>
      <c r="B27" s="88" t="s">
        <v>505</v>
      </c>
      <c r="C27" s="93">
        <v>86.8</v>
      </c>
      <c r="D27" s="29">
        <v>89.5</v>
      </c>
      <c r="E27" s="94">
        <v>93.4</v>
      </c>
      <c r="F27" s="87">
        <v>4891</v>
      </c>
      <c r="G27" s="140">
        <v>4590</v>
      </c>
      <c r="H27" s="132">
        <v>6728</v>
      </c>
      <c r="I27" s="96" t="s">
        <v>694</v>
      </c>
      <c r="J27" s="1" t="s">
        <v>696</v>
      </c>
      <c r="K27" s="70" t="s">
        <v>698</v>
      </c>
      <c r="L27" s="54">
        <v>35</v>
      </c>
      <c r="M27" s="54">
        <v>70</v>
      </c>
      <c r="N27" s="54">
        <v>800</v>
      </c>
      <c r="O27" s="54">
        <v>1800</v>
      </c>
    </row>
    <row r="28" spans="1:15" ht="81" customHeight="1">
      <c r="A28" s="342"/>
      <c r="B28" s="88" t="s">
        <v>508</v>
      </c>
      <c r="C28" s="93">
        <v>93.5</v>
      </c>
      <c r="D28" s="29">
        <v>97</v>
      </c>
      <c r="E28" s="94">
        <v>95.9</v>
      </c>
      <c r="F28" s="87">
        <v>3780</v>
      </c>
      <c r="G28" s="140">
        <v>3860</v>
      </c>
      <c r="H28" s="132">
        <v>4132</v>
      </c>
      <c r="I28" s="96" t="s">
        <v>700</v>
      </c>
      <c r="J28" s="1" t="s">
        <v>702</v>
      </c>
      <c r="K28" s="70" t="s">
        <v>704</v>
      </c>
      <c r="L28" s="54">
        <v>35</v>
      </c>
      <c r="M28" s="54">
        <v>70</v>
      </c>
      <c r="N28" s="54">
        <v>800</v>
      </c>
      <c r="O28" s="54">
        <v>1800</v>
      </c>
    </row>
    <row r="29" spans="1:15" ht="93.75" customHeight="1" thickBot="1">
      <c r="A29" s="343"/>
      <c r="B29" s="212" t="s">
        <v>800</v>
      </c>
      <c r="C29" s="89">
        <v>88.72</v>
      </c>
      <c r="D29" s="29">
        <v>85.17</v>
      </c>
      <c r="E29" s="94">
        <v>98.73</v>
      </c>
      <c r="F29" s="89">
        <v>2705.9584</v>
      </c>
      <c r="G29" s="140">
        <v>3783.789</v>
      </c>
      <c r="H29" s="157">
        <v>4380.1</v>
      </c>
      <c r="I29" s="244" t="s">
        <v>801</v>
      </c>
      <c r="J29" s="245" t="s">
        <v>802</v>
      </c>
      <c r="K29" s="70" t="s">
        <v>807</v>
      </c>
      <c r="L29" s="54">
        <v>35</v>
      </c>
      <c r="M29" s="54">
        <v>70</v>
      </c>
      <c r="N29" s="54">
        <v>800</v>
      </c>
      <c r="O29" s="54">
        <v>1800</v>
      </c>
    </row>
    <row r="30" spans="1:15" ht="211.5" customHeight="1">
      <c r="A30" s="338" t="s">
        <v>714</v>
      </c>
      <c r="B30" s="125" t="s">
        <v>715</v>
      </c>
      <c r="C30" s="107">
        <v>100</v>
      </c>
      <c r="D30" s="108">
        <v>100</v>
      </c>
      <c r="E30" s="109">
        <v>100</v>
      </c>
      <c r="F30" s="107">
        <v>3550.95</v>
      </c>
      <c r="G30" s="177">
        <v>5747.04</v>
      </c>
      <c r="H30" s="178">
        <v>5784.34</v>
      </c>
      <c r="I30" s="179" t="s">
        <v>724</v>
      </c>
      <c r="J30" s="180" t="s">
        <v>725</v>
      </c>
      <c r="K30" s="113" t="s">
        <v>726</v>
      </c>
      <c r="L30" s="54">
        <v>35</v>
      </c>
      <c r="M30" s="54">
        <v>70</v>
      </c>
      <c r="N30" s="54">
        <v>800</v>
      </c>
      <c r="O30" s="54">
        <v>1800</v>
      </c>
    </row>
    <row r="31" spans="1:15" ht="185.25" customHeight="1">
      <c r="A31" s="339"/>
      <c r="B31" s="126" t="s">
        <v>717</v>
      </c>
      <c r="C31" s="170">
        <v>100</v>
      </c>
      <c r="D31" s="25">
        <v>100</v>
      </c>
      <c r="E31" s="171">
        <v>100</v>
      </c>
      <c r="F31" s="3">
        <v>10000</v>
      </c>
      <c r="G31" s="172">
        <v>10000</v>
      </c>
      <c r="H31" s="173">
        <v>10000</v>
      </c>
      <c r="I31" s="174" t="s">
        <v>728</v>
      </c>
      <c r="J31" s="175" t="s">
        <v>729</v>
      </c>
      <c r="K31" s="176" t="s">
        <v>730</v>
      </c>
      <c r="L31" s="54">
        <v>35</v>
      </c>
      <c r="M31" s="54">
        <v>70</v>
      </c>
      <c r="N31" s="54">
        <v>800</v>
      </c>
      <c r="O31" s="54">
        <v>1800</v>
      </c>
    </row>
    <row r="32" spans="1:15" ht="152.25" customHeight="1">
      <c r="A32" s="339"/>
      <c r="B32" s="127" t="s">
        <v>718</v>
      </c>
      <c r="C32" s="42">
        <v>83.57</v>
      </c>
      <c r="D32" s="33">
        <v>93.73</v>
      </c>
      <c r="E32" s="45">
        <v>95.37</v>
      </c>
      <c r="F32" s="37">
        <v>2883.16</v>
      </c>
      <c r="G32" s="34">
        <v>3665.99</v>
      </c>
      <c r="H32" s="111">
        <v>5734.37</v>
      </c>
      <c r="I32" s="114" t="s">
        <v>731</v>
      </c>
      <c r="J32" s="35" t="s">
        <v>746</v>
      </c>
      <c r="K32" s="63" t="s">
        <v>747</v>
      </c>
      <c r="L32" s="54">
        <v>35</v>
      </c>
      <c r="M32" s="54">
        <v>70</v>
      </c>
      <c r="N32" s="54">
        <v>800</v>
      </c>
      <c r="O32" s="54">
        <v>1800</v>
      </c>
    </row>
    <row r="33" spans="1:15" ht="141.75">
      <c r="A33" s="339"/>
      <c r="B33" s="127" t="s">
        <v>719</v>
      </c>
      <c r="C33" s="42">
        <v>100</v>
      </c>
      <c r="D33" s="33">
        <v>100</v>
      </c>
      <c r="E33" s="45">
        <v>100</v>
      </c>
      <c r="F33" s="37">
        <v>3371.94</v>
      </c>
      <c r="G33" s="34">
        <v>4248.11</v>
      </c>
      <c r="H33" s="111">
        <v>6465.42</v>
      </c>
      <c r="I33" s="115" t="s">
        <v>748</v>
      </c>
      <c r="J33" s="36" t="s">
        <v>749</v>
      </c>
      <c r="K33" s="63" t="s">
        <v>750</v>
      </c>
      <c r="L33" s="54">
        <v>35</v>
      </c>
      <c r="M33" s="54">
        <v>70</v>
      </c>
      <c r="N33" s="54">
        <v>800</v>
      </c>
      <c r="O33" s="54">
        <v>1800</v>
      </c>
    </row>
    <row r="34" spans="1:15" ht="213.75" customHeight="1">
      <c r="A34" s="339"/>
      <c r="B34" s="127" t="s">
        <v>720</v>
      </c>
      <c r="C34" s="42">
        <v>86.18</v>
      </c>
      <c r="D34" s="34">
        <v>93.37</v>
      </c>
      <c r="E34" s="110">
        <v>95.79</v>
      </c>
      <c r="F34" s="37">
        <v>3351.03</v>
      </c>
      <c r="G34" s="34">
        <v>4534.49</v>
      </c>
      <c r="H34" s="111">
        <v>4716.77</v>
      </c>
      <c r="I34" s="115" t="s">
        <v>751</v>
      </c>
      <c r="J34" s="36" t="s">
        <v>752</v>
      </c>
      <c r="K34" s="63" t="s">
        <v>753</v>
      </c>
      <c r="L34" s="54">
        <v>35</v>
      </c>
      <c r="M34" s="54">
        <v>70</v>
      </c>
      <c r="N34" s="54">
        <v>800</v>
      </c>
      <c r="O34" s="54">
        <v>1800</v>
      </c>
    </row>
    <row r="35" spans="1:15" ht="111.75" customHeight="1">
      <c r="A35" s="339"/>
      <c r="B35" s="127" t="s">
        <v>721</v>
      </c>
      <c r="C35" s="42">
        <v>100</v>
      </c>
      <c r="D35" s="33">
        <v>100</v>
      </c>
      <c r="E35" s="45">
        <v>100</v>
      </c>
      <c r="F35" s="106">
        <v>5012.5</v>
      </c>
      <c r="G35" s="34">
        <v>5128</v>
      </c>
      <c r="H35" s="111">
        <v>6512.5</v>
      </c>
      <c r="I35" s="115" t="s">
        <v>754</v>
      </c>
      <c r="J35" s="36" t="s">
        <v>755</v>
      </c>
      <c r="K35" s="214" t="s">
        <v>756</v>
      </c>
      <c r="L35" s="54">
        <v>35</v>
      </c>
      <c r="M35" s="54">
        <v>70</v>
      </c>
      <c r="N35" s="54">
        <v>800</v>
      </c>
      <c r="O35" s="54">
        <v>1800</v>
      </c>
    </row>
    <row r="36" spans="1:15" ht="120.75" customHeight="1">
      <c r="A36" s="339"/>
      <c r="B36" s="127" t="s">
        <v>722</v>
      </c>
      <c r="C36" s="42">
        <v>100</v>
      </c>
      <c r="D36" s="33">
        <v>100</v>
      </c>
      <c r="E36" s="45">
        <v>100</v>
      </c>
      <c r="F36" s="37">
        <v>5598.58</v>
      </c>
      <c r="G36" s="34">
        <v>5154.88</v>
      </c>
      <c r="H36" s="111">
        <v>5282.6</v>
      </c>
      <c r="I36" s="115" t="s">
        <v>757</v>
      </c>
      <c r="J36" s="36" t="s">
        <v>758</v>
      </c>
      <c r="K36" s="214" t="s">
        <v>759</v>
      </c>
      <c r="L36" s="54">
        <v>35</v>
      </c>
      <c r="M36" s="54">
        <v>70</v>
      </c>
      <c r="N36" s="54">
        <v>800</v>
      </c>
      <c r="O36" s="54">
        <v>1800</v>
      </c>
    </row>
    <row r="37" spans="1:15" ht="167.25" customHeight="1">
      <c r="A37" s="339"/>
      <c r="B37" s="127" t="s">
        <v>723</v>
      </c>
      <c r="C37" s="42">
        <v>86.61</v>
      </c>
      <c r="D37" s="33">
        <v>89.48</v>
      </c>
      <c r="E37" s="45">
        <v>79.11</v>
      </c>
      <c r="F37" s="42">
        <v>3123.51</v>
      </c>
      <c r="G37" s="34">
        <v>2746.3</v>
      </c>
      <c r="H37" s="110">
        <v>2366.4</v>
      </c>
      <c r="I37" s="115" t="s">
        <v>760</v>
      </c>
      <c r="J37" s="36" t="s">
        <v>761</v>
      </c>
      <c r="K37" s="63" t="s">
        <v>762</v>
      </c>
      <c r="L37" s="54">
        <v>35</v>
      </c>
      <c r="M37" s="54">
        <v>70</v>
      </c>
      <c r="N37" s="54">
        <v>800</v>
      </c>
      <c r="O37" s="54">
        <v>1800</v>
      </c>
    </row>
    <row r="38" spans="1:15" ht="81.75" customHeight="1" thickBot="1">
      <c r="A38" s="340"/>
      <c r="B38" s="128" t="s">
        <v>799</v>
      </c>
      <c r="C38" s="202">
        <v>100</v>
      </c>
      <c r="D38" s="196">
        <v>100</v>
      </c>
      <c r="E38" s="51">
        <v>100</v>
      </c>
      <c r="F38" s="50">
        <v>10000</v>
      </c>
      <c r="G38" s="284">
        <v>10000</v>
      </c>
      <c r="H38" s="217">
        <v>10000</v>
      </c>
      <c r="I38" s="216" t="s">
        <v>732</v>
      </c>
      <c r="J38" s="215" t="s">
        <v>732</v>
      </c>
      <c r="K38" s="116" t="s">
        <v>915</v>
      </c>
      <c r="L38" s="54">
        <v>35</v>
      </c>
      <c r="M38" s="54">
        <v>70</v>
      </c>
      <c r="N38" s="54">
        <v>800</v>
      </c>
      <c r="O38" s="54">
        <v>1800</v>
      </c>
    </row>
    <row r="39" spans="1:15" ht="221.25" customHeight="1">
      <c r="A39" s="338" t="s">
        <v>763</v>
      </c>
      <c r="B39" s="258" t="s">
        <v>764</v>
      </c>
      <c r="C39" s="210">
        <v>100</v>
      </c>
      <c r="D39" s="101">
        <v>100</v>
      </c>
      <c r="E39" s="220">
        <v>100</v>
      </c>
      <c r="F39" s="218">
        <v>10000</v>
      </c>
      <c r="G39" s="121">
        <v>10000</v>
      </c>
      <c r="H39" s="225">
        <v>10000</v>
      </c>
      <c r="I39" s="223" t="s">
        <v>765</v>
      </c>
      <c r="J39" s="102" t="s">
        <v>765</v>
      </c>
      <c r="K39" s="103" t="s">
        <v>765</v>
      </c>
      <c r="L39" s="54">
        <v>35</v>
      </c>
      <c r="M39" s="54">
        <v>70</v>
      </c>
      <c r="N39" s="54">
        <v>800</v>
      </c>
      <c r="O39" s="54">
        <v>1800</v>
      </c>
    </row>
    <row r="40" spans="1:15" ht="11.25" customHeight="1">
      <c r="A40" s="339"/>
      <c r="B40" s="259" t="s">
        <v>766</v>
      </c>
      <c r="C40" s="209">
        <v>72.6</v>
      </c>
      <c r="D40" s="181">
        <v>81</v>
      </c>
      <c r="E40" s="221">
        <v>68.4</v>
      </c>
      <c r="F40" s="209">
        <v>2199</v>
      </c>
      <c r="G40" s="182">
        <v>3044</v>
      </c>
      <c r="H40" s="226">
        <v>2055</v>
      </c>
      <c r="I40" s="164" t="s">
        <v>906</v>
      </c>
      <c r="J40" s="119" t="s">
        <v>907</v>
      </c>
      <c r="K40" s="165" t="s">
        <v>908</v>
      </c>
      <c r="L40" s="54">
        <v>35</v>
      </c>
      <c r="M40" s="54">
        <v>70</v>
      </c>
      <c r="N40" s="54">
        <v>800</v>
      </c>
      <c r="O40" s="54">
        <v>1800</v>
      </c>
    </row>
    <row r="41" spans="1:15" ht="75.75" customHeight="1">
      <c r="A41" s="339"/>
      <c r="B41" s="259" t="s">
        <v>767</v>
      </c>
      <c r="C41" s="222">
        <v>92.8</v>
      </c>
      <c r="D41" s="222">
        <v>92.7</v>
      </c>
      <c r="E41" s="222">
        <v>86</v>
      </c>
      <c r="F41" s="209">
        <v>3064</v>
      </c>
      <c r="G41" s="182">
        <v>4349</v>
      </c>
      <c r="H41" s="226">
        <v>3653</v>
      </c>
      <c r="I41" s="87" t="s">
        <v>897</v>
      </c>
      <c r="J41" s="119" t="s">
        <v>898</v>
      </c>
      <c r="K41" s="165" t="s">
        <v>899</v>
      </c>
      <c r="L41" s="54">
        <v>35</v>
      </c>
      <c r="M41" s="54">
        <v>70</v>
      </c>
      <c r="N41" s="54">
        <v>800</v>
      </c>
      <c r="O41" s="54">
        <v>1800</v>
      </c>
    </row>
    <row r="42" spans="1:15" ht="82.5" customHeight="1">
      <c r="A42" s="339"/>
      <c r="B42" s="261" t="s">
        <v>768</v>
      </c>
      <c r="C42" s="222">
        <v>100</v>
      </c>
      <c r="D42" s="40">
        <v>100</v>
      </c>
      <c r="E42" s="47">
        <v>100</v>
      </c>
      <c r="F42" s="219">
        <v>10000</v>
      </c>
      <c r="G42" s="135">
        <v>10000</v>
      </c>
      <c r="H42" s="227">
        <v>10000</v>
      </c>
      <c r="I42" s="222" t="s">
        <v>769</v>
      </c>
      <c r="J42" s="40" t="s">
        <v>769</v>
      </c>
      <c r="K42" s="47" t="s">
        <v>769</v>
      </c>
      <c r="L42" s="54">
        <v>35</v>
      </c>
      <c r="M42" s="54">
        <v>70</v>
      </c>
      <c r="N42" s="54">
        <v>800</v>
      </c>
      <c r="O42" s="54">
        <v>1800</v>
      </c>
    </row>
    <row r="43" spans="1:15" ht="78.75">
      <c r="A43" s="339"/>
      <c r="B43" s="259" t="s">
        <v>771</v>
      </c>
      <c r="C43" s="207">
        <v>91.38</v>
      </c>
      <c r="D43" s="181">
        <v>89.266</v>
      </c>
      <c r="E43" s="221">
        <v>97.2558</v>
      </c>
      <c r="F43" s="209">
        <v>9733.8</v>
      </c>
      <c r="G43" s="207">
        <v>2800.016</v>
      </c>
      <c r="H43" s="221">
        <v>3533.29487</v>
      </c>
      <c r="I43" s="213" t="s">
        <v>813</v>
      </c>
      <c r="J43" s="9" t="s">
        <v>814</v>
      </c>
      <c r="K43" s="165" t="s">
        <v>816</v>
      </c>
      <c r="L43" s="54">
        <v>35</v>
      </c>
      <c r="M43" s="54">
        <v>70</v>
      </c>
      <c r="N43" s="54">
        <v>800</v>
      </c>
      <c r="O43" s="54">
        <v>1800</v>
      </c>
    </row>
    <row r="44" spans="1:15" ht="58.5" customHeight="1">
      <c r="A44" s="339"/>
      <c r="B44" s="259" t="s">
        <v>772</v>
      </c>
      <c r="C44" s="224">
        <v>100</v>
      </c>
      <c r="D44" s="120">
        <v>100</v>
      </c>
      <c r="E44" s="165">
        <v>100</v>
      </c>
      <c r="F44" s="224">
        <v>4244.98</v>
      </c>
      <c r="G44" s="185">
        <v>6937.66</v>
      </c>
      <c r="H44" s="228">
        <v>7669.74</v>
      </c>
      <c r="I44" s="164" t="s">
        <v>890</v>
      </c>
      <c r="J44" s="119" t="s">
        <v>888</v>
      </c>
      <c r="K44" s="165" t="s">
        <v>889</v>
      </c>
      <c r="L44" s="54">
        <v>35</v>
      </c>
      <c r="M44" s="54">
        <v>70</v>
      </c>
      <c r="N44" s="54">
        <v>800</v>
      </c>
      <c r="O44" s="54">
        <v>1800</v>
      </c>
    </row>
    <row r="45" spans="1:15" ht="58.5" customHeight="1" thickBot="1">
      <c r="A45" s="340"/>
      <c r="B45" s="260" t="s">
        <v>733</v>
      </c>
      <c r="C45" s="224">
        <v>100</v>
      </c>
      <c r="D45" s="120">
        <v>100</v>
      </c>
      <c r="E45" s="183">
        <v>100</v>
      </c>
      <c r="F45" s="224">
        <v>4743.7565</v>
      </c>
      <c r="G45" s="185">
        <v>4343.232</v>
      </c>
      <c r="H45" s="229">
        <v>5364.75756</v>
      </c>
      <c r="I45" s="224"/>
      <c r="J45" s="120"/>
      <c r="K45" s="183"/>
      <c r="L45" s="54">
        <v>35</v>
      </c>
      <c r="M45" s="54">
        <v>70</v>
      </c>
      <c r="N45" s="54">
        <v>800</v>
      </c>
      <c r="O45" s="54">
        <v>1800</v>
      </c>
    </row>
    <row r="46" spans="1:15" ht="22.5" customHeight="1">
      <c r="A46" s="338" t="s">
        <v>1006</v>
      </c>
      <c r="B46" s="264" t="s">
        <v>1007</v>
      </c>
      <c r="C46" s="4">
        <v>100</v>
      </c>
      <c r="D46" s="8">
        <v>100</v>
      </c>
      <c r="E46" s="241">
        <v>100</v>
      </c>
      <c r="F46" s="4">
        <v>5619</v>
      </c>
      <c r="G46" s="186">
        <v>7026</v>
      </c>
      <c r="H46" s="242">
        <v>6483</v>
      </c>
      <c r="I46" s="188" t="s">
        <v>818</v>
      </c>
      <c r="J46" s="146" t="s">
        <v>819</v>
      </c>
      <c r="K46" s="187" t="s">
        <v>820</v>
      </c>
      <c r="L46" s="54">
        <v>35</v>
      </c>
      <c r="M46" s="54">
        <v>70</v>
      </c>
      <c r="N46" s="54">
        <v>800</v>
      </c>
      <c r="O46" s="54">
        <v>1800</v>
      </c>
    </row>
    <row r="47" spans="1:15" ht="63.75" customHeight="1">
      <c r="A47" s="339"/>
      <c r="B47" s="265" t="s">
        <v>1008</v>
      </c>
      <c r="C47" s="5">
        <v>89.27</v>
      </c>
      <c r="D47" s="189">
        <v>93.98</v>
      </c>
      <c r="E47" s="233">
        <v>99.06</v>
      </c>
      <c r="F47" s="37">
        <v>4886.256884</v>
      </c>
      <c r="G47" s="112">
        <v>4074.622</v>
      </c>
      <c r="H47" s="239">
        <v>8814.789</v>
      </c>
      <c r="I47" s="46" t="s">
        <v>821</v>
      </c>
      <c r="J47" s="40" t="s">
        <v>822</v>
      </c>
      <c r="K47" s="47" t="s">
        <v>823</v>
      </c>
      <c r="L47" s="54">
        <v>35</v>
      </c>
      <c r="M47" s="54">
        <v>70</v>
      </c>
      <c r="N47" s="54">
        <v>800</v>
      </c>
      <c r="O47" s="54">
        <v>1800</v>
      </c>
    </row>
    <row r="48" spans="1:15" ht="63">
      <c r="A48" s="339"/>
      <c r="B48" s="127" t="s">
        <v>1009</v>
      </c>
      <c r="C48" s="37">
        <v>84</v>
      </c>
      <c r="D48" s="24">
        <v>85</v>
      </c>
      <c r="E48" s="233">
        <v>94</v>
      </c>
      <c r="F48" s="37">
        <v>2837</v>
      </c>
      <c r="G48" s="100">
        <v>3227</v>
      </c>
      <c r="H48" s="239">
        <v>3015</v>
      </c>
      <c r="I48" s="41" t="s">
        <v>824</v>
      </c>
      <c r="J48" s="32" t="s">
        <v>825</v>
      </c>
      <c r="K48" s="65" t="s">
        <v>826</v>
      </c>
      <c r="L48" s="54">
        <v>35</v>
      </c>
      <c r="M48" s="54">
        <v>70</v>
      </c>
      <c r="N48" s="54">
        <v>800</v>
      </c>
      <c r="O48" s="54">
        <v>1800</v>
      </c>
    </row>
    <row r="49" spans="1:15" ht="100.5" customHeight="1">
      <c r="A49" s="339"/>
      <c r="B49" s="127" t="s">
        <v>1010</v>
      </c>
      <c r="C49" s="37">
        <v>72</v>
      </c>
      <c r="D49" s="24">
        <v>83</v>
      </c>
      <c r="E49" s="233">
        <v>83.22</v>
      </c>
      <c r="F49" s="37">
        <v>2163</v>
      </c>
      <c r="G49" s="100">
        <v>2473</v>
      </c>
      <c r="H49" s="239">
        <v>2503</v>
      </c>
      <c r="I49" s="211" t="s">
        <v>827</v>
      </c>
      <c r="J49" s="40" t="s">
        <v>828</v>
      </c>
      <c r="K49" s="47" t="s">
        <v>832</v>
      </c>
      <c r="L49" s="54">
        <v>35</v>
      </c>
      <c r="M49" s="54">
        <v>70</v>
      </c>
      <c r="N49" s="54">
        <v>800</v>
      </c>
      <c r="O49" s="54">
        <v>1800</v>
      </c>
    </row>
    <row r="50" spans="1:15" ht="72.75" customHeight="1">
      <c r="A50" s="339"/>
      <c r="B50" s="127" t="s">
        <v>1011</v>
      </c>
      <c r="C50" s="37">
        <v>81.7</v>
      </c>
      <c r="D50" s="24">
        <v>89.2</v>
      </c>
      <c r="E50" s="233">
        <v>90.8</v>
      </c>
      <c r="F50" s="37">
        <v>2597.9</v>
      </c>
      <c r="G50" s="100">
        <v>2717.7</v>
      </c>
      <c r="H50" s="239">
        <v>3635.6</v>
      </c>
      <c r="I50" s="248" t="s">
        <v>833</v>
      </c>
      <c r="J50" s="249" t="s">
        <v>834</v>
      </c>
      <c r="K50" s="250" t="s">
        <v>835</v>
      </c>
      <c r="L50" s="54">
        <v>35</v>
      </c>
      <c r="M50" s="54">
        <v>70</v>
      </c>
      <c r="N50" s="54">
        <v>800</v>
      </c>
      <c r="O50" s="54">
        <v>1800</v>
      </c>
    </row>
    <row r="51" spans="1:15" ht="78.75">
      <c r="A51" s="339"/>
      <c r="B51" s="127" t="s">
        <v>1012</v>
      </c>
      <c r="C51" s="37">
        <v>80.6</v>
      </c>
      <c r="D51" s="24">
        <v>91.848</v>
      </c>
      <c r="E51" s="233">
        <v>89.844</v>
      </c>
      <c r="F51" s="37">
        <v>2608.26</v>
      </c>
      <c r="G51" s="100">
        <v>3566.037</v>
      </c>
      <c r="H51" s="239">
        <v>2823.754</v>
      </c>
      <c r="I51" s="251" t="s">
        <v>836</v>
      </c>
      <c r="J51" s="252" t="s">
        <v>837</v>
      </c>
      <c r="K51" s="253" t="s">
        <v>838</v>
      </c>
      <c r="L51" s="54">
        <v>35</v>
      </c>
      <c r="M51" s="54">
        <v>70</v>
      </c>
      <c r="N51" s="54">
        <v>800</v>
      </c>
      <c r="O51" s="54">
        <v>1800</v>
      </c>
    </row>
    <row r="52" spans="1:15" ht="90.75" customHeight="1">
      <c r="A52" s="339"/>
      <c r="B52" s="127" t="s">
        <v>1013</v>
      </c>
      <c r="C52" s="37">
        <v>100</v>
      </c>
      <c r="D52" s="24">
        <v>100</v>
      </c>
      <c r="E52" s="233">
        <v>100</v>
      </c>
      <c r="F52" s="37">
        <v>4101.26</v>
      </c>
      <c r="G52" s="100">
        <v>4171.332756</v>
      </c>
      <c r="H52" s="239">
        <v>6000.142387</v>
      </c>
      <c r="I52" s="248" t="s">
        <v>839</v>
      </c>
      <c r="J52" s="249" t="s">
        <v>840</v>
      </c>
      <c r="K52" s="250" t="s">
        <v>841</v>
      </c>
      <c r="L52" s="54">
        <v>35</v>
      </c>
      <c r="M52" s="54">
        <v>70</v>
      </c>
      <c r="N52" s="54">
        <v>800</v>
      </c>
      <c r="O52" s="54">
        <v>1800</v>
      </c>
    </row>
    <row r="53" spans="1:15" ht="16.5" customHeight="1">
      <c r="A53" s="339"/>
      <c r="B53" s="126" t="s">
        <v>1014</v>
      </c>
      <c r="C53" s="105">
        <v>87.28</v>
      </c>
      <c r="D53" s="24">
        <v>86.87</v>
      </c>
      <c r="E53" s="233">
        <v>81.76</v>
      </c>
      <c r="F53" s="105">
        <v>4373.268698</v>
      </c>
      <c r="G53" s="100">
        <v>3243.296318</v>
      </c>
      <c r="H53" s="239">
        <v>2855.62445</v>
      </c>
      <c r="I53" s="41" t="s">
        <v>842</v>
      </c>
      <c r="J53" s="32" t="s">
        <v>843</v>
      </c>
      <c r="K53" s="65" t="s">
        <v>844</v>
      </c>
      <c r="L53" s="54">
        <v>35</v>
      </c>
      <c r="M53" s="54">
        <v>70</v>
      </c>
      <c r="N53" s="54">
        <v>800</v>
      </c>
      <c r="O53" s="54">
        <v>1800</v>
      </c>
    </row>
    <row r="54" spans="1:15" ht="42.75" customHeight="1">
      <c r="A54" s="339"/>
      <c r="B54" s="127" t="s">
        <v>1015</v>
      </c>
      <c r="C54" s="37">
        <v>100</v>
      </c>
      <c r="D54" s="33">
        <v>100</v>
      </c>
      <c r="E54" s="45">
        <v>100</v>
      </c>
      <c r="F54" s="37">
        <v>10000</v>
      </c>
      <c r="G54" s="34">
        <v>10000</v>
      </c>
      <c r="H54" s="110">
        <v>10000</v>
      </c>
      <c r="I54" s="56" t="s">
        <v>787</v>
      </c>
      <c r="J54" s="32" t="s">
        <v>787</v>
      </c>
      <c r="K54" s="65" t="s">
        <v>787</v>
      </c>
      <c r="L54" s="54">
        <v>35</v>
      </c>
      <c r="M54" s="54">
        <v>70</v>
      </c>
      <c r="N54" s="54">
        <v>800</v>
      </c>
      <c r="O54" s="54">
        <v>1800</v>
      </c>
    </row>
    <row r="55" spans="1:15" ht="70.5" customHeight="1">
      <c r="A55" s="339"/>
      <c r="B55" s="126" t="s">
        <v>1016</v>
      </c>
      <c r="C55" s="230">
        <v>36.52</v>
      </c>
      <c r="D55" s="190">
        <v>48.24</v>
      </c>
      <c r="E55" s="234">
        <v>58.08</v>
      </c>
      <c r="F55" s="232">
        <v>736.87</v>
      </c>
      <c r="G55" s="191">
        <v>1016.34</v>
      </c>
      <c r="H55" s="240">
        <v>1529.25</v>
      </c>
      <c r="I55" s="41" t="s">
        <v>845</v>
      </c>
      <c r="J55" s="32" t="s">
        <v>846</v>
      </c>
      <c r="K55" s="65" t="s">
        <v>847</v>
      </c>
      <c r="L55" s="54">
        <v>35</v>
      </c>
      <c r="M55" s="54">
        <v>70</v>
      </c>
      <c r="N55" s="54">
        <v>800</v>
      </c>
      <c r="O55" s="54">
        <v>1800</v>
      </c>
    </row>
    <row r="56" spans="1:15" ht="80.25" customHeight="1">
      <c r="A56" s="339"/>
      <c r="B56" s="127" t="s">
        <v>1017</v>
      </c>
      <c r="C56" s="37">
        <v>85.5345912</v>
      </c>
      <c r="D56" s="24">
        <v>97.5619119</v>
      </c>
      <c r="E56" s="233">
        <v>95.8991723</v>
      </c>
      <c r="F56" s="37">
        <v>4448.79554</v>
      </c>
      <c r="G56" s="100">
        <v>7943.01615</v>
      </c>
      <c r="H56" s="239">
        <v>4005.33896</v>
      </c>
      <c r="I56" s="246" t="s">
        <v>850</v>
      </c>
      <c r="J56" s="53" t="s">
        <v>848</v>
      </c>
      <c r="K56" s="247" t="s">
        <v>849</v>
      </c>
      <c r="L56" s="54">
        <v>35</v>
      </c>
      <c r="M56" s="54">
        <v>70</v>
      </c>
      <c r="N56" s="54">
        <v>800</v>
      </c>
      <c r="O56" s="54">
        <v>1800</v>
      </c>
    </row>
    <row r="57" spans="1:15" ht="94.5">
      <c r="A57" s="339"/>
      <c r="B57" s="126" t="s">
        <v>1018</v>
      </c>
      <c r="C57" s="105">
        <v>100</v>
      </c>
      <c r="D57" s="24">
        <v>100</v>
      </c>
      <c r="E57" s="233">
        <v>100</v>
      </c>
      <c r="F57" s="105">
        <v>4097.66842</v>
      </c>
      <c r="G57" s="100">
        <v>7155.2109</v>
      </c>
      <c r="H57" s="239">
        <v>9985.5711</v>
      </c>
      <c r="I57" s="41" t="s">
        <v>852</v>
      </c>
      <c r="J57" s="32" t="s">
        <v>854</v>
      </c>
      <c r="K57" s="65" t="s">
        <v>855</v>
      </c>
      <c r="L57" s="54">
        <v>35</v>
      </c>
      <c r="M57" s="54">
        <v>70</v>
      </c>
      <c r="N57" s="54">
        <v>800</v>
      </c>
      <c r="O57" s="54">
        <v>1800</v>
      </c>
    </row>
    <row r="58" spans="1:15" ht="43.5" customHeight="1">
      <c r="A58" s="339"/>
      <c r="B58" s="127" t="s">
        <v>1019</v>
      </c>
      <c r="C58" s="231">
        <v>84.33734939759036</v>
      </c>
      <c r="D58" s="192">
        <v>99.34208435304961</v>
      </c>
      <c r="E58" s="235">
        <v>97.49064695683914</v>
      </c>
      <c r="F58" s="105">
        <v>3221.8028741471912</v>
      </c>
      <c r="G58" s="100">
        <v>4709.853939776846</v>
      </c>
      <c r="H58" s="239">
        <v>3929.7838767781577</v>
      </c>
      <c r="I58" s="7" t="s">
        <v>740</v>
      </c>
      <c r="J58" s="7" t="s">
        <v>742</v>
      </c>
      <c r="K58" s="86" t="s">
        <v>744</v>
      </c>
      <c r="L58" s="54">
        <v>35</v>
      </c>
      <c r="M58" s="54">
        <v>70</v>
      </c>
      <c r="N58" s="54">
        <v>800</v>
      </c>
      <c r="O58" s="54">
        <v>1800</v>
      </c>
    </row>
    <row r="59" spans="1:15" ht="63">
      <c r="A59" s="339"/>
      <c r="B59" s="127" t="s">
        <v>1020</v>
      </c>
      <c r="C59" s="105">
        <v>73.82</v>
      </c>
      <c r="D59" s="24">
        <v>81.9</v>
      </c>
      <c r="E59" s="233">
        <v>85.797254</v>
      </c>
      <c r="F59" s="105">
        <v>2287.20661</v>
      </c>
      <c r="G59" s="100">
        <v>2797.7017</v>
      </c>
      <c r="H59" s="239">
        <v>4124.4582</v>
      </c>
      <c r="I59" s="236" t="s">
        <v>856</v>
      </c>
      <c r="J59" s="85" t="s">
        <v>857</v>
      </c>
      <c r="K59" s="86" t="s">
        <v>858</v>
      </c>
      <c r="L59" s="54">
        <v>35</v>
      </c>
      <c r="M59" s="54">
        <v>70</v>
      </c>
      <c r="N59" s="54">
        <v>800</v>
      </c>
      <c r="O59" s="54">
        <v>1800</v>
      </c>
    </row>
    <row r="60" spans="1:15" ht="63">
      <c r="A60" s="339"/>
      <c r="B60" s="127" t="s">
        <v>1021</v>
      </c>
      <c r="C60" s="37">
        <v>80.77</v>
      </c>
      <c r="D60" s="24">
        <v>84.4</v>
      </c>
      <c r="E60" s="233">
        <v>97.19</v>
      </c>
      <c r="F60" s="37">
        <v>2935.5687</v>
      </c>
      <c r="G60" s="100">
        <v>2912.7721</v>
      </c>
      <c r="H60" s="239">
        <v>5295.2562</v>
      </c>
      <c r="I60" s="237" t="s">
        <v>861</v>
      </c>
      <c r="J60" s="193" t="s">
        <v>862</v>
      </c>
      <c r="K60" s="194" t="s">
        <v>863</v>
      </c>
      <c r="L60" s="54">
        <v>35</v>
      </c>
      <c r="M60" s="54">
        <v>70</v>
      </c>
      <c r="N60" s="54">
        <v>800</v>
      </c>
      <c r="O60" s="54">
        <v>1800</v>
      </c>
    </row>
    <row r="61" spans="1:15" ht="63">
      <c r="A61" s="339"/>
      <c r="B61" s="126" t="s">
        <v>1022</v>
      </c>
      <c r="C61" s="105">
        <v>83.3</v>
      </c>
      <c r="D61" s="24">
        <v>79.19</v>
      </c>
      <c r="E61" s="233">
        <v>89.68</v>
      </c>
      <c r="F61" s="105">
        <v>3281.891131</v>
      </c>
      <c r="G61" s="100">
        <v>2415.257779</v>
      </c>
      <c r="H61" s="239">
        <v>3712.03296</v>
      </c>
      <c r="I61" s="262" t="s">
        <v>864</v>
      </c>
      <c r="J61" s="60" t="s">
        <v>865</v>
      </c>
      <c r="K61" s="263" t="s">
        <v>866</v>
      </c>
      <c r="L61" s="54">
        <v>35</v>
      </c>
      <c r="M61" s="54">
        <v>70</v>
      </c>
      <c r="N61" s="54">
        <v>800</v>
      </c>
      <c r="O61" s="54">
        <v>1800</v>
      </c>
    </row>
    <row r="62" spans="1:15" ht="79.5" thickBot="1">
      <c r="A62" s="340"/>
      <c r="B62" s="126" t="s">
        <v>1023</v>
      </c>
      <c r="C62" s="105">
        <v>94.7368</v>
      </c>
      <c r="D62" s="24">
        <v>92.694</v>
      </c>
      <c r="E62" s="233">
        <v>95.36266</v>
      </c>
      <c r="F62" s="105">
        <v>3232.8</v>
      </c>
      <c r="G62" s="100">
        <v>3654.096</v>
      </c>
      <c r="H62" s="239">
        <v>6635.422</v>
      </c>
      <c r="I62" s="238" t="s">
        <v>867</v>
      </c>
      <c r="J62" s="53" t="s">
        <v>868</v>
      </c>
      <c r="K62" s="75" t="s">
        <v>869</v>
      </c>
      <c r="L62" s="54">
        <v>35</v>
      </c>
      <c r="M62" s="54">
        <v>70</v>
      </c>
      <c r="N62" s="54">
        <v>800</v>
      </c>
      <c r="O62" s="54">
        <v>1800</v>
      </c>
    </row>
    <row r="63" spans="1:15" ht="96" customHeight="1">
      <c r="A63" s="338" t="s">
        <v>1024</v>
      </c>
      <c r="B63" s="265" t="s">
        <v>1025</v>
      </c>
      <c r="C63" s="267">
        <v>100</v>
      </c>
      <c r="D63" s="268">
        <v>100</v>
      </c>
      <c r="E63" s="269">
        <v>100</v>
      </c>
      <c r="F63" s="270">
        <v>10000</v>
      </c>
      <c r="G63" s="271">
        <v>10000</v>
      </c>
      <c r="H63" s="272">
        <v>10000</v>
      </c>
      <c r="I63" s="273" t="s">
        <v>1036</v>
      </c>
      <c r="J63" s="147" t="s">
        <v>1036</v>
      </c>
      <c r="K63" s="205" t="s">
        <v>1036</v>
      </c>
      <c r="L63" s="54">
        <v>35</v>
      </c>
      <c r="M63" s="54">
        <v>70</v>
      </c>
      <c r="N63" s="54">
        <v>800</v>
      </c>
      <c r="O63" s="54">
        <v>1800</v>
      </c>
    </row>
    <row r="64" spans="1:15" ht="28.5" customHeight="1">
      <c r="A64" s="339"/>
      <c r="B64" s="127" t="s">
        <v>1026</v>
      </c>
      <c r="C64" s="37">
        <v>100</v>
      </c>
      <c r="D64" s="33">
        <v>100</v>
      </c>
      <c r="E64" s="266">
        <v>100</v>
      </c>
      <c r="F64" s="42">
        <v>10000</v>
      </c>
      <c r="G64" s="34">
        <v>10000</v>
      </c>
      <c r="H64" s="110">
        <v>10000</v>
      </c>
      <c r="I64" s="213" t="s">
        <v>167</v>
      </c>
      <c r="J64" s="9" t="s">
        <v>167</v>
      </c>
      <c r="K64" s="49" t="s">
        <v>167</v>
      </c>
      <c r="L64" s="54">
        <v>35</v>
      </c>
      <c r="M64" s="54">
        <v>70</v>
      </c>
      <c r="N64" s="54">
        <v>800</v>
      </c>
      <c r="O64" s="54">
        <v>1800</v>
      </c>
    </row>
    <row r="65" spans="1:15" ht="78.75">
      <c r="A65" s="339"/>
      <c r="B65" s="126" t="s">
        <v>1027</v>
      </c>
      <c r="C65" s="105">
        <v>100</v>
      </c>
      <c r="D65" s="24">
        <v>100</v>
      </c>
      <c r="E65" s="189">
        <v>100</v>
      </c>
      <c r="F65" s="243">
        <v>4092.465753424658</v>
      </c>
      <c r="G65" s="100">
        <v>5837.074143543551</v>
      </c>
      <c r="H65" s="239">
        <v>6037.9579765309745</v>
      </c>
      <c r="I65" s="222" t="s">
        <v>873</v>
      </c>
      <c r="J65" s="40" t="s">
        <v>874</v>
      </c>
      <c r="K65" s="47" t="s">
        <v>875</v>
      </c>
      <c r="L65" s="54">
        <v>35</v>
      </c>
      <c r="M65" s="54">
        <v>70</v>
      </c>
      <c r="N65" s="54">
        <v>800</v>
      </c>
      <c r="O65" s="54">
        <v>1800</v>
      </c>
    </row>
    <row r="66" spans="1:15" ht="14.25" customHeight="1">
      <c r="A66" s="339"/>
      <c r="B66" s="127" t="s">
        <v>1028</v>
      </c>
      <c r="C66" s="37">
        <v>100</v>
      </c>
      <c r="D66" s="33">
        <v>100</v>
      </c>
      <c r="E66" s="266">
        <v>100</v>
      </c>
      <c r="F66" s="42">
        <v>10000</v>
      </c>
      <c r="G66" s="34">
        <v>10000</v>
      </c>
      <c r="H66" s="110">
        <v>10000</v>
      </c>
      <c r="I66" s="222" t="s">
        <v>171</v>
      </c>
      <c r="J66" s="40" t="s">
        <v>171</v>
      </c>
      <c r="K66" s="47" t="s">
        <v>171</v>
      </c>
      <c r="L66" s="54">
        <v>35</v>
      </c>
      <c r="M66" s="54">
        <v>70</v>
      </c>
      <c r="N66" s="54">
        <v>800</v>
      </c>
      <c r="O66" s="54">
        <v>1800</v>
      </c>
    </row>
    <row r="67" spans="1:15" ht="15" customHeight="1">
      <c r="A67" s="339"/>
      <c r="B67" s="127" t="s">
        <v>1029</v>
      </c>
      <c r="C67" s="37">
        <v>100</v>
      </c>
      <c r="D67" s="33">
        <v>100</v>
      </c>
      <c r="E67" s="266">
        <v>100</v>
      </c>
      <c r="F67" s="42">
        <v>10000</v>
      </c>
      <c r="G67" s="34">
        <v>10000</v>
      </c>
      <c r="H67" s="110">
        <v>10000</v>
      </c>
      <c r="I67" s="222" t="s">
        <v>172</v>
      </c>
      <c r="J67" s="40" t="s">
        <v>172</v>
      </c>
      <c r="K67" s="47" t="s">
        <v>172</v>
      </c>
      <c r="L67" s="54">
        <v>35</v>
      </c>
      <c r="M67" s="54">
        <v>70</v>
      </c>
      <c r="N67" s="54">
        <v>800</v>
      </c>
      <c r="O67" s="54">
        <v>1800</v>
      </c>
    </row>
    <row r="68" spans="1:15" ht="1.5" customHeight="1">
      <c r="A68" s="339"/>
      <c r="B68" s="126" t="s">
        <v>1030</v>
      </c>
      <c r="C68" s="105">
        <v>100</v>
      </c>
      <c r="D68" s="24">
        <v>100</v>
      </c>
      <c r="E68" s="189">
        <v>100</v>
      </c>
      <c r="F68" s="243">
        <v>7708.48</v>
      </c>
      <c r="G68" s="100">
        <v>8854.42</v>
      </c>
      <c r="H68" s="239">
        <v>9176.98</v>
      </c>
      <c r="I68" s="22" t="s">
        <v>876</v>
      </c>
      <c r="J68" s="11" t="s">
        <v>877</v>
      </c>
      <c r="K68" s="69" t="s">
        <v>878</v>
      </c>
      <c r="L68" s="54">
        <v>35</v>
      </c>
      <c r="M68" s="54">
        <v>70</v>
      </c>
      <c r="N68" s="54">
        <v>800</v>
      </c>
      <c r="O68" s="54">
        <v>1800</v>
      </c>
    </row>
    <row r="69" spans="1:15" ht="56.25" customHeight="1">
      <c r="A69" s="339"/>
      <c r="B69" s="126" t="s">
        <v>1031</v>
      </c>
      <c r="C69" s="105">
        <v>100</v>
      </c>
      <c r="D69" s="24">
        <v>100</v>
      </c>
      <c r="E69" s="189">
        <v>100</v>
      </c>
      <c r="F69" s="243">
        <v>5408.16</v>
      </c>
      <c r="G69" s="100">
        <v>8763.8</v>
      </c>
      <c r="H69" s="239">
        <v>5398.13</v>
      </c>
      <c r="I69" s="213" t="s">
        <v>879</v>
      </c>
      <c r="J69" s="9" t="s">
        <v>880</v>
      </c>
      <c r="K69" s="49" t="s">
        <v>881</v>
      </c>
      <c r="L69" s="54">
        <v>35</v>
      </c>
      <c r="M69" s="54">
        <v>70</v>
      </c>
      <c r="N69" s="54">
        <v>800</v>
      </c>
      <c r="O69" s="54">
        <v>1800</v>
      </c>
    </row>
    <row r="70" spans="1:15" ht="79.5" customHeight="1">
      <c r="A70" s="339"/>
      <c r="B70" s="126" t="s">
        <v>1032</v>
      </c>
      <c r="C70" s="105">
        <v>100</v>
      </c>
      <c r="D70" s="24">
        <v>100</v>
      </c>
      <c r="E70" s="189">
        <v>100</v>
      </c>
      <c r="F70" s="243">
        <v>5896.437</v>
      </c>
      <c r="G70" s="100">
        <v>5552.48</v>
      </c>
      <c r="H70" s="239">
        <v>5628.421</v>
      </c>
      <c r="I70" s="213" t="s">
        <v>882</v>
      </c>
      <c r="J70" s="9" t="s">
        <v>883</v>
      </c>
      <c r="K70" s="49" t="s">
        <v>884</v>
      </c>
      <c r="L70" s="54">
        <v>35</v>
      </c>
      <c r="M70" s="54">
        <v>70</v>
      </c>
      <c r="N70" s="54">
        <v>800</v>
      </c>
      <c r="O70" s="54">
        <v>1800</v>
      </c>
    </row>
    <row r="71" spans="1:15" ht="63">
      <c r="A71" s="339"/>
      <c r="B71" s="126" t="s">
        <v>1033</v>
      </c>
      <c r="C71" s="105">
        <v>66.83</v>
      </c>
      <c r="D71" s="24">
        <v>65.27</v>
      </c>
      <c r="E71" s="189">
        <v>73.39</v>
      </c>
      <c r="F71" s="243">
        <v>1837.21</v>
      </c>
      <c r="G71" s="100">
        <v>1794.31</v>
      </c>
      <c r="H71" s="239">
        <v>2159.92</v>
      </c>
      <c r="I71" s="22" t="s">
        <v>788</v>
      </c>
      <c r="J71" s="11" t="s">
        <v>789</v>
      </c>
      <c r="K71" s="69" t="s">
        <v>790</v>
      </c>
      <c r="L71" s="54">
        <v>35</v>
      </c>
      <c r="M71" s="54">
        <v>70</v>
      </c>
      <c r="N71" s="54">
        <v>800</v>
      </c>
      <c r="O71" s="54">
        <v>1800</v>
      </c>
    </row>
    <row r="72" spans="1:11" ht="51" customHeight="1" thickBot="1">
      <c r="A72" s="195">
        <v>28</v>
      </c>
      <c r="B72" s="146" t="s">
        <v>1034</v>
      </c>
      <c r="C72" s="196"/>
      <c r="D72" s="196"/>
      <c r="E72" s="196"/>
      <c r="F72" s="196"/>
      <c r="G72" s="197"/>
      <c r="H72" s="197"/>
      <c r="I72" s="198"/>
      <c r="J72" s="198"/>
      <c r="K72" s="199"/>
    </row>
  </sheetData>
  <mergeCells count="11">
    <mergeCell ref="B1:B2"/>
    <mergeCell ref="C1:E1"/>
    <mergeCell ref="F1:H1"/>
    <mergeCell ref="I1:K1"/>
    <mergeCell ref="A39:A45"/>
    <mergeCell ref="A46:A62"/>
    <mergeCell ref="A63:A71"/>
    <mergeCell ref="A3:A12"/>
    <mergeCell ref="A16:A29"/>
    <mergeCell ref="A30:A38"/>
    <mergeCell ref="A13:A1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J40">
      <selection activeCell="X15" sqref="X15"/>
    </sheetView>
  </sheetViews>
  <sheetFormatPr defaultColWidth="9.00390625" defaultRowHeight="12.75"/>
  <cols>
    <col min="4" max="4" width="22.625" style="0" customWidth="1"/>
    <col min="5" max="5" width="14.625" style="0" customWidth="1"/>
    <col min="6" max="6" width="15.625" style="0" customWidth="1"/>
    <col min="7" max="7" width="12.375" style="0" bestFit="1" customWidth="1"/>
    <col min="8" max="8" width="12.00390625" style="0" bestFit="1" customWidth="1"/>
  </cols>
  <sheetData>
    <row r="1" spans="1:6" ht="99" customHeight="1" thickBot="1">
      <c r="A1" s="408" t="s">
        <v>470</v>
      </c>
      <c r="B1" s="409" t="s">
        <v>517</v>
      </c>
      <c r="E1" s="409" t="s">
        <v>1039</v>
      </c>
      <c r="F1" s="408" t="s">
        <v>469</v>
      </c>
    </row>
    <row r="2" spans="1:6" ht="12.75">
      <c r="A2" t="s">
        <v>518</v>
      </c>
      <c r="E2">
        <v>522233</v>
      </c>
      <c r="F2" s="410">
        <v>80.39325859993411</v>
      </c>
    </row>
    <row r="3" spans="1:6" ht="12.75">
      <c r="A3" t="s">
        <v>519</v>
      </c>
      <c r="E3">
        <v>22501</v>
      </c>
      <c r="F3" s="410">
        <v>3.4638345561408745</v>
      </c>
    </row>
    <row r="4" spans="1:6" ht="12.75">
      <c r="A4" t="s">
        <v>520</v>
      </c>
      <c r="E4">
        <v>22012</v>
      </c>
      <c r="F4" s="410">
        <v>3.3885572307796514</v>
      </c>
    </row>
    <row r="5" spans="1:6" ht="12.75">
      <c r="A5" t="s">
        <v>521</v>
      </c>
      <c r="E5">
        <v>11185</v>
      </c>
      <c r="F5" s="410">
        <v>1.7218341189474105</v>
      </c>
    </row>
    <row r="6" spans="1:6" ht="12.75">
      <c r="A6" t="s">
        <v>522</v>
      </c>
      <c r="E6">
        <v>10743</v>
      </c>
      <c r="F6" s="410">
        <v>1.6537920375370614</v>
      </c>
    </row>
    <row r="7" spans="1:6" ht="12.75">
      <c r="A7" t="s">
        <v>523</v>
      </c>
      <c r="E7">
        <v>15461</v>
      </c>
      <c r="F7" s="410">
        <v>2.380087377116309</v>
      </c>
    </row>
    <row r="8" spans="1:6" ht="12.75">
      <c r="A8" t="s">
        <v>524</v>
      </c>
      <c r="E8">
        <v>9897</v>
      </c>
      <c r="F8" s="410">
        <v>1.5235576464213252</v>
      </c>
    </row>
    <row r="9" spans="1:6" ht="12.75">
      <c r="A9" t="s">
        <v>525</v>
      </c>
      <c r="E9">
        <v>1529</v>
      </c>
      <c r="F9" s="410">
        <v>0.23537634044439792</v>
      </c>
    </row>
    <row r="10" spans="1:6" ht="12.75">
      <c r="A10" t="s">
        <v>526</v>
      </c>
      <c r="E10">
        <v>2852</v>
      </c>
      <c r="F10" s="410">
        <v>0.43904076059347474</v>
      </c>
    </row>
    <row r="11" spans="1:6" ht="12.75">
      <c r="A11" t="s">
        <v>527</v>
      </c>
      <c r="E11">
        <v>4885</v>
      </c>
      <c r="F11" s="410">
        <v>0.7520035468089495</v>
      </c>
    </row>
    <row r="12" spans="1:6" ht="12.75">
      <c r="A12" t="s">
        <v>528</v>
      </c>
      <c r="E12">
        <v>1462</v>
      </c>
      <c r="F12" s="410">
        <v>0.22506226928038572</v>
      </c>
    </row>
    <row r="13" spans="1:6" ht="12.75">
      <c r="A13" t="s">
        <v>529</v>
      </c>
      <c r="E13">
        <v>764</v>
      </c>
      <c r="F13" s="410">
        <v>0.1176111995418705</v>
      </c>
    </row>
    <row r="14" spans="1:6" ht="13.5" thickBot="1">
      <c r="A14" t="s">
        <v>990</v>
      </c>
      <c r="F14" s="410">
        <f>100-SUM(F2:F13)</f>
        <v>3.7059843164541633</v>
      </c>
    </row>
    <row r="15" spans="5:6" ht="77.25" customHeight="1" thickBot="1">
      <c r="E15" s="409" t="s">
        <v>165</v>
      </c>
      <c r="F15" s="411" t="s">
        <v>469</v>
      </c>
    </row>
    <row r="16" spans="1:6" ht="12.75">
      <c r="A16" t="s">
        <v>518</v>
      </c>
      <c r="E16">
        <v>18694404772</v>
      </c>
      <c r="F16" s="410">
        <v>2.993354668484999</v>
      </c>
    </row>
    <row r="17" spans="1:6" ht="12.75">
      <c r="A17" t="s">
        <v>520</v>
      </c>
      <c r="E17">
        <v>40009609827</v>
      </c>
      <c r="F17" s="410">
        <v>6.406352800239547</v>
      </c>
    </row>
    <row r="18" spans="1:6" ht="12.75">
      <c r="A18" t="s">
        <v>530</v>
      </c>
      <c r="E18">
        <v>253633989834</v>
      </c>
      <c r="F18" s="410">
        <v>40.61196367659781</v>
      </c>
    </row>
    <row r="19" spans="1:6" ht="12.75">
      <c r="A19" t="s">
        <v>525</v>
      </c>
      <c r="E19">
        <v>87883235172</v>
      </c>
      <c r="F19" s="410">
        <v>14.071894531656035</v>
      </c>
    </row>
    <row r="20" spans="1:6" ht="12.75">
      <c r="A20" t="s">
        <v>527</v>
      </c>
      <c r="E20">
        <v>16012318935</v>
      </c>
      <c r="F20" s="410">
        <v>2.5638981407496937</v>
      </c>
    </row>
    <row r="21" spans="1:6" ht="12.75">
      <c r="A21" t="s">
        <v>528</v>
      </c>
      <c r="E21">
        <v>26960313319</v>
      </c>
      <c r="F21" s="410">
        <v>4.316894852844954</v>
      </c>
    </row>
    <row r="22" spans="1:6" ht="12.75">
      <c r="A22" t="s">
        <v>531</v>
      </c>
      <c r="E22">
        <v>7496162472</v>
      </c>
      <c r="F22" s="410">
        <v>1.2002881720466072</v>
      </c>
    </row>
    <row r="23" spans="1:6" ht="12.75">
      <c r="A23" t="s">
        <v>532</v>
      </c>
      <c r="F23" s="410">
        <v>1.439833531909335</v>
      </c>
    </row>
    <row r="24" spans="1:6" ht="12.75">
      <c r="A24" t="s">
        <v>533</v>
      </c>
      <c r="F24" s="410">
        <v>6.585585442256791</v>
      </c>
    </row>
    <row r="25" spans="1:6" ht="12.75">
      <c r="A25" t="s">
        <v>509</v>
      </c>
      <c r="F25" s="410">
        <v>1.022798525402679</v>
      </c>
    </row>
    <row r="26" spans="1:6" ht="12.75">
      <c r="A26" t="s">
        <v>472</v>
      </c>
      <c r="F26" s="410">
        <v>3.5442869018824714</v>
      </c>
    </row>
    <row r="27" spans="1:6" ht="12.75">
      <c r="A27" t="s">
        <v>534</v>
      </c>
      <c r="F27" s="410">
        <v>3.0501993349877026</v>
      </c>
    </row>
    <row r="28" spans="1:6" ht="12.75">
      <c r="A28" t="s">
        <v>526</v>
      </c>
      <c r="E28">
        <v>1254005066</v>
      </c>
      <c r="F28" s="410">
        <v>0.20079173230682948</v>
      </c>
    </row>
    <row r="29" spans="1:6" ht="12.75">
      <c r="A29" t="s">
        <v>529</v>
      </c>
      <c r="E29">
        <v>3416463785</v>
      </c>
      <c r="F29" s="410">
        <v>0.5470453831114724</v>
      </c>
    </row>
    <row r="30" spans="1:6" ht="12.75">
      <c r="A30" t="s">
        <v>522</v>
      </c>
      <c r="E30">
        <v>2666790840</v>
      </c>
      <c r="F30" s="410">
        <v>0.42700748743513045</v>
      </c>
    </row>
    <row r="31" spans="1:6" ht="12.75">
      <c r="A31" t="s">
        <v>521</v>
      </c>
      <c r="E31">
        <v>4178053825</v>
      </c>
      <c r="F31" s="410">
        <v>0.6689914482314578</v>
      </c>
    </row>
    <row r="32" spans="1:6" ht="12.75">
      <c r="A32" t="s">
        <v>535</v>
      </c>
      <c r="F32" s="410">
        <v>0.7659779245740522</v>
      </c>
    </row>
    <row r="33" spans="1:6" ht="12.75">
      <c r="A33" t="s">
        <v>536</v>
      </c>
      <c r="F33" s="410">
        <v>0.4465526614382265</v>
      </c>
    </row>
    <row r="34" spans="1:6" ht="12.75">
      <c r="A34" t="s">
        <v>537</v>
      </c>
      <c r="F34" s="410">
        <v>0.7199601395957391</v>
      </c>
    </row>
    <row r="35" spans="1:6" ht="12.75">
      <c r="A35" t="s">
        <v>538</v>
      </c>
      <c r="F35" s="410">
        <v>0.4393961141791909</v>
      </c>
    </row>
    <row r="36" spans="1:6" ht="12.75">
      <c r="A36" t="s">
        <v>539</v>
      </c>
      <c r="F36" s="410">
        <v>0.6728642524399586</v>
      </c>
    </row>
    <row r="37" spans="1:6" ht="12.75">
      <c r="A37" t="s">
        <v>540</v>
      </c>
      <c r="F37" s="410">
        <v>0.7073683973032744</v>
      </c>
    </row>
    <row r="38" spans="1:6" ht="12.75">
      <c r="A38" t="s">
        <v>541</v>
      </c>
      <c r="F38" s="410">
        <v>0.5713807654345238</v>
      </c>
    </row>
    <row r="39" spans="1:6" ht="12.75">
      <c r="A39" t="s">
        <v>542</v>
      </c>
      <c r="F39" s="410">
        <v>0.4044671906781176</v>
      </c>
    </row>
    <row r="40" spans="1:6" ht="12.75">
      <c r="A40" t="s">
        <v>543</v>
      </c>
      <c r="F40" s="410">
        <v>0.4700030255921751</v>
      </c>
    </row>
    <row r="41" spans="1:6" ht="12.75">
      <c r="A41" t="s">
        <v>782</v>
      </c>
      <c r="F41" s="410">
        <v>0.6415530033033063</v>
      </c>
    </row>
    <row r="42" spans="1:6" ht="12.75">
      <c r="A42" t="s">
        <v>990</v>
      </c>
      <c r="F42" s="410">
        <f>100-SUM(F16:F41)</f>
        <v>4.50928989531792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195"/>
  <sheetViews>
    <sheetView zoomScale="75" zoomScaleNormal="75" workbookViewId="0" topLeftCell="A1">
      <pane ySplit="3" topLeftCell="BM133" activePane="bottomLeft" state="frozen"/>
      <selection pane="topLeft" activeCell="A1" sqref="A1"/>
      <selection pane="bottomLeft" activeCell="L11" sqref="L11"/>
    </sheetView>
  </sheetViews>
  <sheetFormatPr defaultColWidth="9.00390625" defaultRowHeight="12.75"/>
  <cols>
    <col min="1" max="1" width="4.625" style="412" customWidth="1"/>
    <col min="2" max="2" width="20.125" style="412" customWidth="1"/>
    <col min="3" max="3" width="12.75390625" style="412" customWidth="1"/>
    <col min="4" max="4" width="21.875" style="412" customWidth="1"/>
    <col min="5" max="5" width="13.75390625" style="412" customWidth="1"/>
    <col min="6" max="6" width="22.75390625" style="412" customWidth="1"/>
    <col min="7" max="7" width="27.125" style="412" customWidth="1"/>
    <col min="8" max="8" width="22.25390625" style="412" customWidth="1"/>
    <col min="9" max="9" width="13.125" style="412" customWidth="1"/>
    <col min="10" max="10" width="14.25390625" style="412" customWidth="1"/>
    <col min="11" max="16384" width="9.125" style="412" customWidth="1"/>
  </cols>
  <sheetData>
    <row r="1" spans="3:8" ht="35.25" customHeight="1" thickBot="1">
      <c r="C1" s="319"/>
      <c r="D1" s="319"/>
      <c r="E1" s="319"/>
      <c r="F1" s="319"/>
      <c r="H1" s="412" t="s">
        <v>544</v>
      </c>
    </row>
    <row r="2" spans="1:8" ht="48" customHeight="1">
      <c r="A2" s="413" t="s">
        <v>467</v>
      </c>
      <c r="B2" s="336" t="s">
        <v>1003</v>
      </c>
      <c r="C2" s="414" t="s">
        <v>545</v>
      </c>
      <c r="D2" s="415"/>
      <c r="E2" s="416" t="s">
        <v>546</v>
      </c>
      <c r="F2" s="417"/>
      <c r="G2" s="413" t="s">
        <v>1035</v>
      </c>
      <c r="H2" s="418"/>
    </row>
    <row r="3" spans="1:8" ht="109.5" customHeight="1">
      <c r="A3" s="419"/>
      <c r="B3" s="420"/>
      <c r="C3" s="421" t="s">
        <v>1004</v>
      </c>
      <c r="D3" s="421" t="s">
        <v>1005</v>
      </c>
      <c r="E3" s="422" t="s">
        <v>1004</v>
      </c>
      <c r="F3" s="421" t="s">
        <v>1005</v>
      </c>
      <c r="G3" s="46" t="s">
        <v>545</v>
      </c>
      <c r="H3" s="47" t="s">
        <v>546</v>
      </c>
    </row>
    <row r="4" spans="1:8" s="427" customFormat="1" ht="25.5" customHeight="1" thickBot="1">
      <c r="A4" s="423">
        <v>1</v>
      </c>
      <c r="B4" s="424">
        <v>2</v>
      </c>
      <c r="C4" s="424">
        <v>3</v>
      </c>
      <c r="D4" s="425">
        <v>5</v>
      </c>
      <c r="E4" s="423">
        <v>4</v>
      </c>
      <c r="F4" s="425">
        <v>6</v>
      </c>
      <c r="G4" s="423">
        <v>7</v>
      </c>
      <c r="H4" s="426">
        <v>8</v>
      </c>
    </row>
    <row r="5" spans="1:8" ht="21" thickBot="1">
      <c r="A5" s="428" t="s">
        <v>175</v>
      </c>
      <c r="B5" s="429"/>
      <c r="C5" s="429"/>
      <c r="D5" s="429"/>
      <c r="E5" s="429"/>
      <c r="F5" s="429"/>
      <c r="G5" s="429"/>
      <c r="H5" s="430"/>
    </row>
    <row r="6" spans="1:8" ht="15.75" customHeight="1">
      <c r="A6" s="372">
        <v>1</v>
      </c>
      <c r="B6" s="420" t="s">
        <v>176</v>
      </c>
      <c r="C6" s="360" t="s">
        <v>547</v>
      </c>
      <c r="D6" s="390"/>
      <c r="E6" s="390"/>
      <c r="F6" s="390"/>
      <c r="G6" s="390"/>
      <c r="H6" s="431"/>
    </row>
    <row r="7" spans="1:8" ht="15.75" customHeight="1">
      <c r="A7" s="432"/>
      <c r="B7" s="433"/>
      <c r="C7" s="361"/>
      <c r="D7" s="382"/>
      <c r="E7" s="382"/>
      <c r="F7" s="382"/>
      <c r="G7" s="382"/>
      <c r="H7" s="434"/>
    </row>
    <row r="8" spans="1:8" ht="34.5" customHeight="1">
      <c r="A8" s="48">
        <v>2</v>
      </c>
      <c r="B8" s="435" t="s">
        <v>177</v>
      </c>
      <c r="C8" s="9">
        <v>100</v>
      </c>
      <c r="D8" s="297">
        <v>9085.9</v>
      </c>
      <c r="E8" s="48">
        <v>100</v>
      </c>
      <c r="F8" s="297">
        <v>7060.37</v>
      </c>
      <c r="G8" s="432" t="s">
        <v>434</v>
      </c>
      <c r="H8" s="436"/>
    </row>
    <row r="9" spans="1:8" ht="46.5" customHeight="1">
      <c r="A9" s="371">
        <v>3</v>
      </c>
      <c r="B9" s="437" t="s">
        <v>809</v>
      </c>
      <c r="C9" s="401">
        <v>96.47</v>
      </c>
      <c r="D9" s="359">
        <v>6746.74</v>
      </c>
      <c r="E9" s="371">
        <v>99.97</v>
      </c>
      <c r="F9" s="359">
        <v>9653.87</v>
      </c>
      <c r="G9" s="438" t="s">
        <v>548</v>
      </c>
      <c r="H9" s="439" t="s">
        <v>549</v>
      </c>
    </row>
    <row r="10" spans="1:8" ht="47.25" customHeight="1">
      <c r="A10" s="372"/>
      <c r="B10" s="420"/>
      <c r="C10" s="403"/>
      <c r="D10" s="361"/>
      <c r="E10" s="372"/>
      <c r="F10" s="361"/>
      <c r="G10" s="440" t="s">
        <v>550</v>
      </c>
      <c r="H10" s="441" t="s">
        <v>551</v>
      </c>
    </row>
    <row r="11" spans="1:8" ht="68.25" customHeight="1">
      <c r="A11" s="48">
        <v>4</v>
      </c>
      <c r="B11" s="435" t="s">
        <v>413</v>
      </c>
      <c r="C11" s="9">
        <v>100</v>
      </c>
      <c r="D11" s="297">
        <v>9864.64</v>
      </c>
      <c r="E11" s="48">
        <v>100</v>
      </c>
      <c r="F11" s="297">
        <v>6674.39</v>
      </c>
      <c r="G11" s="48" t="s">
        <v>552</v>
      </c>
      <c r="H11" s="49" t="s">
        <v>553</v>
      </c>
    </row>
    <row r="12" spans="1:8" ht="47.25">
      <c r="A12" s="48">
        <v>5</v>
      </c>
      <c r="B12" s="435" t="s">
        <v>426</v>
      </c>
      <c r="C12" s="442" t="s">
        <v>547</v>
      </c>
      <c r="D12" s="398"/>
      <c r="E12" s="398"/>
      <c r="F12" s="398"/>
      <c r="G12" s="398"/>
      <c r="H12" s="399"/>
    </row>
    <row r="13" spans="1:8" ht="47.25">
      <c r="A13" s="48">
        <v>6</v>
      </c>
      <c r="B13" s="435" t="s">
        <v>427</v>
      </c>
      <c r="C13" s="442" t="s">
        <v>547</v>
      </c>
      <c r="D13" s="398"/>
      <c r="E13" s="398"/>
      <c r="F13" s="398"/>
      <c r="G13" s="398"/>
      <c r="H13" s="399"/>
    </row>
    <row r="14" spans="1:8" ht="15.75" customHeight="1">
      <c r="A14" s="432">
        <v>7</v>
      </c>
      <c r="B14" s="433" t="s">
        <v>431</v>
      </c>
      <c r="C14" s="443">
        <v>99.92</v>
      </c>
      <c r="D14" s="442">
        <v>9725.38</v>
      </c>
      <c r="E14" s="371">
        <v>100</v>
      </c>
      <c r="F14" s="442">
        <v>9976</v>
      </c>
      <c r="G14" s="432" t="s">
        <v>432</v>
      </c>
      <c r="H14" s="436" t="s">
        <v>433</v>
      </c>
    </row>
    <row r="15" spans="1:8" ht="15.75" customHeight="1">
      <c r="A15" s="432"/>
      <c r="B15" s="433"/>
      <c r="C15" s="443"/>
      <c r="D15" s="442"/>
      <c r="E15" s="389"/>
      <c r="F15" s="442"/>
      <c r="G15" s="432"/>
      <c r="H15" s="436"/>
    </row>
    <row r="16" spans="1:8" ht="15.75" customHeight="1">
      <c r="A16" s="432"/>
      <c r="B16" s="433"/>
      <c r="C16" s="443"/>
      <c r="D16" s="442"/>
      <c r="E16" s="389"/>
      <c r="F16" s="442"/>
      <c r="G16" s="432"/>
      <c r="H16" s="436"/>
    </row>
    <row r="17" spans="1:8" ht="15.75" customHeight="1">
      <c r="A17" s="432"/>
      <c r="B17" s="433"/>
      <c r="C17" s="443"/>
      <c r="D17" s="442"/>
      <c r="E17" s="372"/>
      <c r="F17" s="442"/>
      <c r="G17" s="432"/>
      <c r="H17" s="436"/>
    </row>
    <row r="18" spans="1:8" ht="15.75" customHeight="1">
      <c r="A18" s="371">
        <v>8</v>
      </c>
      <c r="B18" s="437" t="s">
        <v>435</v>
      </c>
      <c r="C18" s="359">
        <v>97.4</v>
      </c>
      <c r="D18" s="359">
        <v>5271</v>
      </c>
      <c r="E18" s="371">
        <v>99.98</v>
      </c>
      <c r="F18" s="359">
        <v>4805.22</v>
      </c>
      <c r="G18" s="432" t="s">
        <v>554</v>
      </c>
      <c r="H18" s="436" t="s">
        <v>555</v>
      </c>
    </row>
    <row r="19" spans="1:8" ht="15.75" customHeight="1">
      <c r="A19" s="389"/>
      <c r="B19" s="444"/>
      <c r="C19" s="360"/>
      <c r="D19" s="360"/>
      <c r="E19" s="389"/>
      <c r="F19" s="360"/>
      <c r="G19" s="432"/>
      <c r="H19" s="436"/>
    </row>
    <row r="20" spans="1:8" ht="15.75" customHeight="1">
      <c r="A20" s="389"/>
      <c r="B20" s="444"/>
      <c r="C20" s="360"/>
      <c r="D20" s="360"/>
      <c r="E20" s="389"/>
      <c r="F20" s="360"/>
      <c r="G20" s="432"/>
      <c r="H20" s="436"/>
    </row>
    <row r="21" spans="1:8" ht="12" customHeight="1">
      <c r="A21" s="389"/>
      <c r="B21" s="444"/>
      <c r="C21" s="360"/>
      <c r="D21" s="360"/>
      <c r="E21" s="389"/>
      <c r="F21" s="360"/>
      <c r="G21" s="432"/>
      <c r="H21" s="436"/>
    </row>
    <row r="22" spans="1:8" ht="15.75" customHeight="1" hidden="1">
      <c r="A22" s="389"/>
      <c r="B22" s="444"/>
      <c r="C22" s="360"/>
      <c r="D22" s="360"/>
      <c r="E22" s="389"/>
      <c r="F22" s="360"/>
      <c r="G22" s="432"/>
      <c r="H22" s="436"/>
    </row>
    <row r="23" spans="1:8" ht="51" customHeight="1">
      <c r="A23" s="372"/>
      <c r="B23" s="420"/>
      <c r="C23" s="361"/>
      <c r="D23" s="361"/>
      <c r="E23" s="372"/>
      <c r="F23" s="361"/>
      <c r="G23" s="48" t="s">
        <v>556</v>
      </c>
      <c r="H23" s="445" t="s">
        <v>557</v>
      </c>
    </row>
    <row r="24" spans="1:8" ht="15.75" customHeight="1">
      <c r="A24" s="432">
        <v>9</v>
      </c>
      <c r="B24" s="433" t="s">
        <v>438</v>
      </c>
      <c r="C24" s="359" t="s">
        <v>547</v>
      </c>
      <c r="D24" s="391"/>
      <c r="E24" s="391"/>
      <c r="F24" s="391"/>
      <c r="G24" s="391"/>
      <c r="H24" s="446"/>
    </row>
    <row r="25" spans="1:8" ht="15.75" customHeight="1">
      <c r="A25" s="432"/>
      <c r="B25" s="433"/>
      <c r="C25" s="360"/>
      <c r="D25" s="390"/>
      <c r="E25" s="390"/>
      <c r="F25" s="390"/>
      <c r="G25" s="390"/>
      <c r="H25" s="431"/>
    </row>
    <row r="26" spans="1:8" ht="10.5" customHeight="1">
      <c r="A26" s="432"/>
      <c r="B26" s="433"/>
      <c r="C26" s="360"/>
      <c r="D26" s="390"/>
      <c r="E26" s="390"/>
      <c r="F26" s="390"/>
      <c r="G26" s="390"/>
      <c r="H26" s="431"/>
    </row>
    <row r="27" spans="1:8" ht="6.75" customHeight="1">
      <c r="A27" s="432"/>
      <c r="B27" s="433"/>
      <c r="C27" s="360"/>
      <c r="D27" s="390"/>
      <c r="E27" s="390"/>
      <c r="F27" s="390"/>
      <c r="G27" s="390"/>
      <c r="H27" s="431"/>
    </row>
    <row r="28" spans="1:8" ht="4.5" customHeight="1">
      <c r="A28" s="432"/>
      <c r="B28" s="433"/>
      <c r="C28" s="361"/>
      <c r="D28" s="382"/>
      <c r="E28" s="382"/>
      <c r="F28" s="382"/>
      <c r="G28" s="382"/>
      <c r="H28" s="434"/>
    </row>
    <row r="29" spans="1:8" ht="15.75">
      <c r="A29" s="371">
        <v>10</v>
      </c>
      <c r="B29" s="437" t="s">
        <v>439</v>
      </c>
      <c r="C29" s="401">
        <v>99.22</v>
      </c>
      <c r="D29" s="359">
        <v>4405.38</v>
      </c>
      <c r="E29" s="371">
        <v>100</v>
      </c>
      <c r="F29" s="359">
        <v>4549</v>
      </c>
      <c r="G29" s="432" t="s">
        <v>558</v>
      </c>
      <c r="H29" s="436" t="s">
        <v>559</v>
      </c>
    </row>
    <row r="30" spans="1:8" ht="15.75" customHeight="1">
      <c r="A30" s="389"/>
      <c r="B30" s="444"/>
      <c r="C30" s="402"/>
      <c r="D30" s="360"/>
      <c r="E30" s="389"/>
      <c r="F30" s="360"/>
      <c r="G30" s="432"/>
      <c r="H30" s="436"/>
    </row>
    <row r="31" spans="1:8" ht="11.25" customHeight="1">
      <c r="A31" s="389"/>
      <c r="B31" s="444"/>
      <c r="C31" s="402"/>
      <c r="D31" s="360"/>
      <c r="E31" s="389"/>
      <c r="F31" s="360"/>
      <c r="G31" s="432"/>
      <c r="H31" s="436"/>
    </row>
    <row r="32" spans="1:8" ht="3.75" customHeight="1" hidden="1">
      <c r="A32" s="389"/>
      <c r="B32" s="444"/>
      <c r="C32" s="402"/>
      <c r="D32" s="360"/>
      <c r="E32" s="389"/>
      <c r="F32" s="360"/>
      <c r="G32" s="432"/>
      <c r="H32" s="436"/>
    </row>
    <row r="33" spans="1:8" ht="15.75" customHeight="1" hidden="1">
      <c r="A33" s="389"/>
      <c r="B33" s="444"/>
      <c r="C33" s="402"/>
      <c r="D33" s="360"/>
      <c r="E33" s="389"/>
      <c r="F33" s="360"/>
      <c r="G33" s="432"/>
      <c r="H33" s="436"/>
    </row>
    <row r="34" spans="1:8" ht="4.5" customHeight="1" hidden="1">
      <c r="A34" s="389"/>
      <c r="B34" s="444"/>
      <c r="C34" s="402"/>
      <c r="D34" s="360"/>
      <c r="E34" s="389"/>
      <c r="F34" s="360"/>
      <c r="G34" s="432"/>
      <c r="H34" s="436"/>
    </row>
    <row r="35" spans="1:8" ht="10.5" customHeight="1" hidden="1">
      <c r="A35" s="389"/>
      <c r="B35" s="444"/>
      <c r="C35" s="402"/>
      <c r="D35" s="360"/>
      <c r="E35" s="389"/>
      <c r="F35" s="360"/>
      <c r="G35" s="432"/>
      <c r="H35" s="436"/>
    </row>
    <row r="36" spans="1:8" ht="15.75" customHeight="1" hidden="1">
      <c r="A36" s="389"/>
      <c r="B36" s="444"/>
      <c r="C36" s="402"/>
      <c r="D36" s="360"/>
      <c r="E36" s="389"/>
      <c r="F36" s="360"/>
      <c r="G36" s="432"/>
      <c r="H36" s="436"/>
    </row>
    <row r="37" spans="1:8" ht="8.25" customHeight="1">
      <c r="A37" s="389"/>
      <c r="B37" s="444"/>
      <c r="C37" s="402"/>
      <c r="D37" s="360"/>
      <c r="E37" s="389"/>
      <c r="F37" s="360"/>
      <c r="G37" s="432"/>
      <c r="H37" s="436"/>
    </row>
    <row r="38" spans="1:8" ht="41.25" customHeight="1" thickBot="1">
      <c r="A38" s="394"/>
      <c r="B38" s="337"/>
      <c r="C38" s="447"/>
      <c r="D38" s="395"/>
      <c r="E38" s="394"/>
      <c r="F38" s="395"/>
      <c r="G38" s="66" t="s">
        <v>560</v>
      </c>
      <c r="H38" s="78" t="s">
        <v>561</v>
      </c>
    </row>
    <row r="39" spans="1:8" ht="21.75" customHeight="1" thickBot="1">
      <c r="A39" s="428" t="s">
        <v>471</v>
      </c>
      <c r="B39" s="429"/>
      <c r="C39" s="429"/>
      <c r="D39" s="429"/>
      <c r="E39" s="429"/>
      <c r="F39" s="429"/>
      <c r="G39" s="429"/>
      <c r="H39" s="430"/>
    </row>
    <row r="40" spans="1:8" ht="46.5" customHeight="1">
      <c r="A40" s="448">
        <v>1</v>
      </c>
      <c r="B40" s="449" t="s">
        <v>482</v>
      </c>
      <c r="C40" s="353">
        <v>98.1</v>
      </c>
      <c r="D40" s="353">
        <v>8737</v>
      </c>
      <c r="E40" s="448">
        <v>99.9</v>
      </c>
      <c r="F40" s="353">
        <v>6238</v>
      </c>
      <c r="G40" s="304" t="s">
        <v>562</v>
      </c>
      <c r="H40" s="103" t="s">
        <v>563</v>
      </c>
    </row>
    <row r="41" spans="1:8" ht="48.75" customHeight="1">
      <c r="A41" s="450"/>
      <c r="B41" s="451"/>
      <c r="C41" s="452"/>
      <c r="D41" s="452"/>
      <c r="E41" s="450"/>
      <c r="F41" s="452"/>
      <c r="G41" s="453" t="s">
        <v>564</v>
      </c>
      <c r="H41" s="47" t="s">
        <v>565</v>
      </c>
    </row>
    <row r="42" spans="1:8" ht="51" customHeight="1">
      <c r="A42" s="454"/>
      <c r="B42" s="455"/>
      <c r="C42" s="456"/>
      <c r="D42" s="456"/>
      <c r="E42" s="454"/>
      <c r="F42" s="456"/>
      <c r="G42" s="453" t="s">
        <v>566</v>
      </c>
      <c r="H42" s="103" t="s">
        <v>567</v>
      </c>
    </row>
    <row r="43" spans="1:8" ht="31.5">
      <c r="A43" s="46">
        <v>2</v>
      </c>
      <c r="B43" s="61" t="s">
        <v>484</v>
      </c>
      <c r="C43" s="457" t="s">
        <v>547</v>
      </c>
      <c r="D43" s="458"/>
      <c r="E43" s="458"/>
      <c r="F43" s="458"/>
      <c r="G43" s="458"/>
      <c r="H43" s="459"/>
    </row>
    <row r="44" spans="1:8" ht="31.5">
      <c r="A44" s="460">
        <v>3</v>
      </c>
      <c r="B44" s="461" t="s">
        <v>485</v>
      </c>
      <c r="C44" s="462">
        <v>100</v>
      </c>
      <c r="D44" s="463">
        <v>6800</v>
      </c>
      <c r="E44" s="460">
        <v>100</v>
      </c>
      <c r="F44" s="463">
        <v>10000</v>
      </c>
      <c r="G44" s="46" t="s">
        <v>568</v>
      </c>
      <c r="H44" s="47" t="s">
        <v>569</v>
      </c>
    </row>
    <row r="45" spans="1:8" ht="42.75" customHeight="1">
      <c r="A45" s="454"/>
      <c r="B45" s="455"/>
      <c r="C45" s="464"/>
      <c r="D45" s="456"/>
      <c r="E45" s="454"/>
      <c r="F45" s="456"/>
      <c r="G45" s="46" t="s">
        <v>570</v>
      </c>
      <c r="H45" s="47"/>
    </row>
    <row r="46" spans="1:8" ht="63">
      <c r="A46" s="460">
        <v>4</v>
      </c>
      <c r="B46" s="461" t="s">
        <v>486</v>
      </c>
      <c r="C46" s="462">
        <v>100</v>
      </c>
      <c r="D46" s="463">
        <v>9418</v>
      </c>
      <c r="E46" s="460">
        <v>100</v>
      </c>
      <c r="F46" s="463">
        <v>9801</v>
      </c>
      <c r="G46" s="46" t="s">
        <v>571</v>
      </c>
      <c r="H46" s="47" t="s">
        <v>572</v>
      </c>
    </row>
    <row r="47" spans="1:8" ht="56.25" customHeight="1">
      <c r="A47" s="454"/>
      <c r="B47" s="455"/>
      <c r="C47" s="464"/>
      <c r="D47" s="456"/>
      <c r="E47" s="454"/>
      <c r="F47" s="456"/>
      <c r="G47" s="46" t="s">
        <v>573</v>
      </c>
      <c r="H47" s="47" t="s">
        <v>574</v>
      </c>
    </row>
    <row r="48" spans="1:8" ht="99.75" customHeight="1">
      <c r="A48" s="460">
        <v>5</v>
      </c>
      <c r="B48" s="461" t="s">
        <v>491</v>
      </c>
      <c r="C48" s="463">
        <v>98.4</v>
      </c>
      <c r="D48" s="463">
        <v>6920</v>
      </c>
      <c r="E48" s="460">
        <v>98</v>
      </c>
      <c r="F48" s="463">
        <v>5198</v>
      </c>
      <c r="G48" s="211" t="s">
        <v>575</v>
      </c>
      <c r="H48" s="47" t="s">
        <v>576</v>
      </c>
    </row>
    <row r="49" spans="1:8" ht="84.75" customHeight="1">
      <c r="A49" s="450"/>
      <c r="B49" s="451"/>
      <c r="C49" s="452"/>
      <c r="D49" s="452"/>
      <c r="E49" s="450"/>
      <c r="F49" s="452"/>
      <c r="G49" s="465" t="s">
        <v>577</v>
      </c>
      <c r="H49" s="165" t="s">
        <v>578</v>
      </c>
    </row>
    <row r="50" spans="1:8" ht="83.25" customHeight="1">
      <c r="A50" s="454"/>
      <c r="B50" s="455"/>
      <c r="C50" s="456"/>
      <c r="D50" s="456"/>
      <c r="E50" s="454"/>
      <c r="F50" s="456"/>
      <c r="G50" s="465" t="s">
        <v>579</v>
      </c>
      <c r="H50" s="47" t="s">
        <v>580</v>
      </c>
    </row>
    <row r="51" spans="1:8" ht="18.75" customHeight="1">
      <c r="A51" s="466">
        <v>6</v>
      </c>
      <c r="B51" s="467" t="s">
        <v>492</v>
      </c>
      <c r="C51" s="463" t="s">
        <v>547</v>
      </c>
      <c r="D51" s="468"/>
      <c r="E51" s="468"/>
      <c r="F51" s="468"/>
      <c r="G51" s="468"/>
      <c r="H51" s="469"/>
    </row>
    <row r="52" spans="1:8" ht="15.75">
      <c r="A52" s="466"/>
      <c r="B52" s="467"/>
      <c r="C52" s="456"/>
      <c r="D52" s="470"/>
      <c r="E52" s="470"/>
      <c r="F52" s="470"/>
      <c r="G52" s="470"/>
      <c r="H52" s="471"/>
    </row>
    <row r="53" spans="1:8" ht="47.25">
      <c r="A53" s="460">
        <v>7</v>
      </c>
      <c r="B53" s="461" t="s">
        <v>493</v>
      </c>
      <c r="C53" s="462">
        <v>100</v>
      </c>
      <c r="D53" s="463">
        <v>4603</v>
      </c>
      <c r="E53" s="460">
        <v>100</v>
      </c>
      <c r="F53" s="463">
        <v>8966</v>
      </c>
      <c r="G53" s="46" t="s">
        <v>581</v>
      </c>
      <c r="H53" s="47" t="s">
        <v>582</v>
      </c>
    </row>
    <row r="54" spans="1:8" ht="37.5" customHeight="1">
      <c r="A54" s="450"/>
      <c r="B54" s="451"/>
      <c r="C54" s="472"/>
      <c r="D54" s="452"/>
      <c r="E54" s="450"/>
      <c r="F54" s="452"/>
      <c r="G54" s="46" t="s">
        <v>583</v>
      </c>
      <c r="H54" s="47" t="s">
        <v>584</v>
      </c>
    </row>
    <row r="55" spans="1:8" ht="51.75" customHeight="1">
      <c r="A55" s="454"/>
      <c r="B55" s="455"/>
      <c r="C55" s="464"/>
      <c r="D55" s="456"/>
      <c r="E55" s="454"/>
      <c r="F55" s="456"/>
      <c r="G55" s="46" t="s">
        <v>585</v>
      </c>
      <c r="H55" s="47" t="s">
        <v>586</v>
      </c>
    </row>
    <row r="56" spans="1:8" ht="79.5" customHeight="1">
      <c r="A56" s="460">
        <v>8</v>
      </c>
      <c r="B56" s="461" t="s">
        <v>494</v>
      </c>
      <c r="C56" s="462">
        <v>97.3</v>
      </c>
      <c r="D56" s="463">
        <v>8060</v>
      </c>
      <c r="E56" s="460">
        <v>99.96</v>
      </c>
      <c r="F56" s="463">
        <v>9858</v>
      </c>
      <c r="G56" s="46" t="s">
        <v>587</v>
      </c>
      <c r="H56" s="47" t="s">
        <v>588</v>
      </c>
    </row>
    <row r="57" spans="1:8" ht="40.5" customHeight="1">
      <c r="A57" s="450"/>
      <c r="B57" s="451"/>
      <c r="C57" s="472"/>
      <c r="D57" s="452"/>
      <c r="E57" s="450"/>
      <c r="F57" s="452"/>
      <c r="G57" s="46" t="s">
        <v>589</v>
      </c>
      <c r="H57" s="47" t="s">
        <v>590</v>
      </c>
    </row>
    <row r="58" spans="1:8" ht="66" customHeight="1">
      <c r="A58" s="454"/>
      <c r="B58" s="455"/>
      <c r="C58" s="464"/>
      <c r="D58" s="456"/>
      <c r="E58" s="454"/>
      <c r="F58" s="456"/>
      <c r="G58" s="46" t="s">
        <v>591</v>
      </c>
      <c r="H58" s="47" t="s">
        <v>592</v>
      </c>
    </row>
    <row r="59" spans="1:8" ht="55.5" customHeight="1">
      <c r="A59" s="460">
        <v>9</v>
      </c>
      <c r="B59" s="461" t="s">
        <v>593</v>
      </c>
      <c r="C59" s="462">
        <v>93.2</v>
      </c>
      <c r="D59" s="463">
        <v>5048.37</v>
      </c>
      <c r="E59" s="460">
        <v>98.7</v>
      </c>
      <c r="F59" s="463">
        <v>8724.1</v>
      </c>
      <c r="G59" s="46" t="s">
        <v>594</v>
      </c>
      <c r="H59" s="47" t="s">
        <v>595</v>
      </c>
    </row>
    <row r="60" spans="1:8" ht="39.75" customHeight="1">
      <c r="A60" s="450"/>
      <c r="B60" s="451"/>
      <c r="C60" s="472"/>
      <c r="D60" s="452"/>
      <c r="E60" s="450"/>
      <c r="F60" s="452"/>
      <c r="G60" s="46" t="s">
        <v>596</v>
      </c>
      <c r="H60" s="47" t="s">
        <v>597</v>
      </c>
    </row>
    <row r="61" spans="1:8" ht="37.5" customHeight="1">
      <c r="A61" s="454"/>
      <c r="B61" s="455"/>
      <c r="C61" s="464"/>
      <c r="D61" s="456"/>
      <c r="E61" s="454"/>
      <c r="F61" s="456"/>
      <c r="G61" s="46" t="s">
        <v>598</v>
      </c>
      <c r="H61" s="47" t="s">
        <v>599</v>
      </c>
    </row>
    <row r="62" spans="1:8" ht="51.75" customHeight="1">
      <c r="A62" s="460">
        <v>10</v>
      </c>
      <c r="B62" s="461" t="s">
        <v>495</v>
      </c>
      <c r="C62" s="462">
        <v>98</v>
      </c>
      <c r="D62" s="463">
        <v>4573</v>
      </c>
      <c r="E62" s="460">
        <v>94.7</v>
      </c>
      <c r="F62" s="463">
        <v>4184</v>
      </c>
      <c r="G62" s="46" t="s">
        <v>600</v>
      </c>
      <c r="H62" s="47" t="s">
        <v>601</v>
      </c>
    </row>
    <row r="63" spans="1:8" ht="38.25" customHeight="1">
      <c r="A63" s="450"/>
      <c r="B63" s="451"/>
      <c r="C63" s="472"/>
      <c r="D63" s="452"/>
      <c r="E63" s="450"/>
      <c r="F63" s="452"/>
      <c r="G63" s="46" t="s">
        <v>602</v>
      </c>
      <c r="H63" s="47" t="s">
        <v>603</v>
      </c>
    </row>
    <row r="64" spans="1:8" ht="54.75" customHeight="1">
      <c r="A64" s="454"/>
      <c r="B64" s="455"/>
      <c r="C64" s="464"/>
      <c r="D64" s="456"/>
      <c r="E64" s="454"/>
      <c r="F64" s="456"/>
      <c r="G64" s="46" t="s">
        <v>604</v>
      </c>
      <c r="H64" s="47" t="s">
        <v>605</v>
      </c>
    </row>
    <row r="65" spans="1:8" ht="62.25" customHeight="1">
      <c r="A65" s="460">
        <v>11</v>
      </c>
      <c r="B65" s="461" t="s">
        <v>497</v>
      </c>
      <c r="C65" s="462">
        <v>100</v>
      </c>
      <c r="D65" s="463" t="s">
        <v>606</v>
      </c>
      <c r="E65" s="460">
        <v>100</v>
      </c>
      <c r="F65" s="463" t="s">
        <v>606</v>
      </c>
      <c r="G65" s="46" t="s">
        <v>607</v>
      </c>
      <c r="H65" s="47" t="s">
        <v>607</v>
      </c>
    </row>
    <row r="66" spans="1:8" ht="67.5" customHeight="1">
      <c r="A66" s="454"/>
      <c r="B66" s="455"/>
      <c r="C66" s="464"/>
      <c r="D66" s="456"/>
      <c r="E66" s="454"/>
      <c r="F66" s="456"/>
      <c r="G66" s="46" t="s">
        <v>608</v>
      </c>
      <c r="H66" s="47" t="s">
        <v>608</v>
      </c>
    </row>
    <row r="67" spans="1:8" ht="80.25" customHeight="1">
      <c r="A67" s="460">
        <v>12</v>
      </c>
      <c r="B67" s="461" t="s">
        <v>504</v>
      </c>
      <c r="C67" s="463">
        <v>99.1</v>
      </c>
      <c r="D67" s="463">
        <v>6454</v>
      </c>
      <c r="E67" s="460">
        <v>99</v>
      </c>
      <c r="F67" s="463">
        <v>6613</v>
      </c>
      <c r="G67" s="46" t="s">
        <v>609</v>
      </c>
      <c r="H67" s="47" t="s">
        <v>610</v>
      </c>
    </row>
    <row r="68" spans="1:8" ht="96.75" customHeight="1">
      <c r="A68" s="450"/>
      <c r="B68" s="451"/>
      <c r="C68" s="452"/>
      <c r="D68" s="452"/>
      <c r="E68" s="450"/>
      <c r="F68" s="452"/>
      <c r="G68" s="46" t="s">
        <v>611</v>
      </c>
      <c r="H68" s="47" t="s">
        <v>612</v>
      </c>
    </row>
    <row r="69" spans="1:8" ht="40.5" customHeight="1">
      <c r="A69" s="454"/>
      <c r="B69" s="455"/>
      <c r="C69" s="456"/>
      <c r="D69" s="456"/>
      <c r="E69" s="454"/>
      <c r="F69" s="456"/>
      <c r="G69" s="46" t="s">
        <v>613</v>
      </c>
      <c r="H69" s="47" t="s">
        <v>678</v>
      </c>
    </row>
    <row r="70" spans="1:8" ht="31.5">
      <c r="A70" s="46">
        <v>13</v>
      </c>
      <c r="B70" s="61" t="s">
        <v>505</v>
      </c>
      <c r="C70" s="457" t="s">
        <v>547</v>
      </c>
      <c r="D70" s="458"/>
      <c r="E70" s="458"/>
      <c r="F70" s="458"/>
      <c r="G70" s="458"/>
      <c r="H70" s="459"/>
    </row>
    <row r="71" spans="1:8" ht="47.25">
      <c r="A71" s="460">
        <v>14</v>
      </c>
      <c r="B71" s="461" t="s">
        <v>508</v>
      </c>
      <c r="C71" s="462">
        <v>100</v>
      </c>
      <c r="D71" s="463">
        <v>9940</v>
      </c>
      <c r="E71" s="460">
        <v>100</v>
      </c>
      <c r="F71" s="463">
        <v>5005</v>
      </c>
      <c r="G71" s="46" t="s">
        <v>614</v>
      </c>
      <c r="H71" s="47" t="s">
        <v>615</v>
      </c>
    </row>
    <row r="72" spans="1:8" ht="54.75" customHeight="1" thickBot="1">
      <c r="A72" s="473"/>
      <c r="B72" s="474"/>
      <c r="C72" s="475"/>
      <c r="D72" s="476"/>
      <c r="E72" s="473"/>
      <c r="F72" s="476"/>
      <c r="G72" s="301" t="s">
        <v>679</v>
      </c>
      <c r="H72" s="183" t="s">
        <v>680</v>
      </c>
    </row>
    <row r="73" spans="1:8" ht="21" thickBot="1">
      <c r="A73" s="428" t="s">
        <v>443</v>
      </c>
      <c r="B73" s="429"/>
      <c r="C73" s="429"/>
      <c r="D73" s="429"/>
      <c r="E73" s="429"/>
      <c r="F73" s="429"/>
      <c r="G73" s="429"/>
      <c r="H73" s="430"/>
    </row>
    <row r="74" spans="1:8" ht="15.75" customHeight="1">
      <c r="A74" s="372">
        <v>1</v>
      </c>
      <c r="B74" s="420" t="s">
        <v>444</v>
      </c>
      <c r="C74" s="360" t="s">
        <v>547</v>
      </c>
      <c r="D74" s="390"/>
      <c r="E74" s="390"/>
      <c r="F74" s="390"/>
      <c r="G74" s="390"/>
      <c r="H74" s="431"/>
    </row>
    <row r="75" spans="1:8" ht="15.75" customHeight="1">
      <c r="A75" s="432"/>
      <c r="B75" s="433"/>
      <c r="C75" s="360"/>
      <c r="D75" s="390"/>
      <c r="E75" s="390"/>
      <c r="F75" s="390"/>
      <c r="G75" s="390"/>
      <c r="H75" s="431"/>
    </row>
    <row r="76" spans="1:8" ht="15.75" customHeight="1">
      <c r="A76" s="432"/>
      <c r="B76" s="433"/>
      <c r="C76" s="361"/>
      <c r="D76" s="382"/>
      <c r="E76" s="382"/>
      <c r="F76" s="382"/>
      <c r="G76" s="382"/>
      <c r="H76" s="434"/>
    </row>
    <row r="77" spans="1:8" ht="15.75" customHeight="1">
      <c r="A77" s="371">
        <v>2</v>
      </c>
      <c r="B77" s="437" t="s">
        <v>447</v>
      </c>
      <c r="C77" s="401">
        <v>99.8</v>
      </c>
      <c r="D77" s="359">
        <v>9451</v>
      </c>
      <c r="E77" s="371">
        <v>98.5</v>
      </c>
      <c r="F77" s="359">
        <v>5165.83</v>
      </c>
      <c r="G77" s="432" t="s">
        <v>616</v>
      </c>
      <c r="H77" s="436" t="s">
        <v>617</v>
      </c>
    </row>
    <row r="78" spans="1:8" ht="15.75" customHeight="1">
      <c r="A78" s="389"/>
      <c r="B78" s="444"/>
      <c r="C78" s="402"/>
      <c r="D78" s="360"/>
      <c r="E78" s="389"/>
      <c r="F78" s="360"/>
      <c r="G78" s="432"/>
      <c r="H78" s="436"/>
    </row>
    <row r="79" spans="1:8" ht="14.25" customHeight="1">
      <c r="A79" s="389"/>
      <c r="B79" s="444"/>
      <c r="C79" s="402"/>
      <c r="D79" s="360"/>
      <c r="E79" s="389"/>
      <c r="F79" s="360"/>
      <c r="G79" s="432"/>
      <c r="H79" s="436"/>
    </row>
    <row r="80" spans="1:8" ht="15.75" customHeight="1">
      <c r="A80" s="389"/>
      <c r="B80" s="444"/>
      <c r="C80" s="402"/>
      <c r="D80" s="360"/>
      <c r="E80" s="389"/>
      <c r="F80" s="360"/>
      <c r="G80" s="432"/>
      <c r="H80" s="436"/>
    </row>
    <row r="81" spans="1:8" ht="15.75" customHeight="1">
      <c r="A81" s="389"/>
      <c r="B81" s="444"/>
      <c r="C81" s="402"/>
      <c r="D81" s="360"/>
      <c r="E81" s="389"/>
      <c r="F81" s="360"/>
      <c r="G81" s="432"/>
      <c r="H81" s="436"/>
    </row>
    <row r="82" spans="1:8" ht="31.5">
      <c r="A82" s="372"/>
      <c r="B82" s="420"/>
      <c r="C82" s="403"/>
      <c r="D82" s="361"/>
      <c r="E82" s="372"/>
      <c r="F82" s="361"/>
      <c r="G82" s="48"/>
      <c r="H82" s="49" t="s">
        <v>618</v>
      </c>
    </row>
    <row r="83" spans="1:8" ht="15.75" customHeight="1">
      <c r="A83" s="432">
        <v>3</v>
      </c>
      <c r="B83" s="433" t="s">
        <v>450</v>
      </c>
      <c r="C83" s="443">
        <v>99.97</v>
      </c>
      <c r="D83" s="359">
        <v>9864.32</v>
      </c>
      <c r="E83" s="371">
        <v>99.99</v>
      </c>
      <c r="F83" s="359">
        <v>8166.18</v>
      </c>
      <c r="G83" s="432" t="s">
        <v>451</v>
      </c>
      <c r="H83" s="436" t="s">
        <v>452</v>
      </c>
    </row>
    <row r="84" spans="1:8" ht="15.75" customHeight="1">
      <c r="A84" s="432"/>
      <c r="B84" s="433"/>
      <c r="C84" s="443"/>
      <c r="D84" s="360"/>
      <c r="E84" s="389"/>
      <c r="F84" s="360"/>
      <c r="G84" s="432"/>
      <c r="H84" s="436"/>
    </row>
    <row r="85" spans="1:8" ht="6.75" customHeight="1">
      <c r="A85" s="432"/>
      <c r="B85" s="433"/>
      <c r="C85" s="443"/>
      <c r="D85" s="360"/>
      <c r="E85" s="389"/>
      <c r="F85" s="360"/>
      <c r="G85" s="432"/>
      <c r="H85" s="436"/>
    </row>
    <row r="86" spans="1:8" ht="6.75" customHeight="1">
      <c r="A86" s="432"/>
      <c r="B86" s="433"/>
      <c r="C86" s="443"/>
      <c r="D86" s="360"/>
      <c r="E86" s="389"/>
      <c r="F86" s="360"/>
      <c r="G86" s="432"/>
      <c r="H86" s="436"/>
    </row>
    <row r="87" spans="1:8" ht="9" customHeight="1">
      <c r="A87" s="432"/>
      <c r="B87" s="433"/>
      <c r="C87" s="443"/>
      <c r="D87" s="361"/>
      <c r="E87" s="372"/>
      <c r="F87" s="361"/>
      <c r="G87" s="432"/>
      <c r="H87" s="436"/>
    </row>
    <row r="88" spans="1:8" ht="15.75" customHeight="1">
      <c r="A88" s="371">
        <v>4</v>
      </c>
      <c r="B88" s="437" t="s">
        <v>453</v>
      </c>
      <c r="C88" s="401">
        <v>98.84</v>
      </c>
      <c r="D88" s="359">
        <v>7353.7</v>
      </c>
      <c r="E88" s="371">
        <v>99.98</v>
      </c>
      <c r="F88" s="359">
        <v>6518</v>
      </c>
      <c r="G88" s="432" t="s">
        <v>619</v>
      </c>
      <c r="H88" s="436" t="s">
        <v>620</v>
      </c>
    </row>
    <row r="89" spans="1:8" ht="15.75" customHeight="1">
      <c r="A89" s="389"/>
      <c r="B89" s="444"/>
      <c r="C89" s="402"/>
      <c r="D89" s="360"/>
      <c r="E89" s="389"/>
      <c r="F89" s="360"/>
      <c r="G89" s="432"/>
      <c r="H89" s="436"/>
    </row>
    <row r="90" spans="1:8" ht="15.75" customHeight="1">
      <c r="A90" s="389"/>
      <c r="B90" s="444"/>
      <c r="C90" s="402"/>
      <c r="D90" s="360"/>
      <c r="E90" s="389"/>
      <c r="F90" s="360"/>
      <c r="G90" s="432"/>
      <c r="H90" s="436"/>
    </row>
    <row r="91" spans="1:8" ht="15.75" customHeight="1">
      <c r="A91" s="389"/>
      <c r="B91" s="444"/>
      <c r="C91" s="402"/>
      <c r="D91" s="360"/>
      <c r="E91" s="389"/>
      <c r="F91" s="360"/>
      <c r="G91" s="432"/>
      <c r="H91" s="436"/>
    </row>
    <row r="92" spans="1:8" ht="15.75" customHeight="1">
      <c r="A92" s="389"/>
      <c r="B92" s="444"/>
      <c r="C92" s="402"/>
      <c r="D92" s="360"/>
      <c r="E92" s="389"/>
      <c r="F92" s="360"/>
      <c r="G92" s="432"/>
      <c r="H92" s="436"/>
    </row>
    <row r="93" spans="1:8" ht="52.5" customHeight="1">
      <c r="A93" s="372"/>
      <c r="B93" s="420"/>
      <c r="C93" s="403"/>
      <c r="D93" s="361"/>
      <c r="E93" s="372"/>
      <c r="F93" s="361"/>
      <c r="G93" s="48"/>
      <c r="H93" s="49" t="s">
        <v>621</v>
      </c>
    </row>
    <row r="94" spans="1:8" ht="15.75" customHeight="1">
      <c r="A94" s="432">
        <v>5</v>
      </c>
      <c r="B94" s="433" t="s">
        <v>456</v>
      </c>
      <c r="C94" s="443">
        <v>96</v>
      </c>
      <c r="D94" s="442">
        <v>6712.4</v>
      </c>
      <c r="E94" s="371">
        <v>97</v>
      </c>
      <c r="F94" s="442">
        <v>6788.76</v>
      </c>
      <c r="G94" s="432" t="s">
        <v>622</v>
      </c>
      <c r="H94" s="436" t="s">
        <v>623</v>
      </c>
    </row>
    <row r="95" spans="1:8" ht="15.75" customHeight="1">
      <c r="A95" s="432"/>
      <c r="B95" s="433"/>
      <c r="C95" s="443"/>
      <c r="D95" s="442"/>
      <c r="E95" s="389"/>
      <c r="F95" s="442"/>
      <c r="G95" s="432"/>
      <c r="H95" s="436"/>
    </row>
    <row r="96" spans="1:8" ht="15.75" customHeight="1">
      <c r="A96" s="432"/>
      <c r="B96" s="433"/>
      <c r="C96" s="443"/>
      <c r="D96" s="442"/>
      <c r="E96" s="389"/>
      <c r="F96" s="442"/>
      <c r="G96" s="432"/>
      <c r="H96" s="436"/>
    </row>
    <row r="97" spans="1:8" ht="15.75" customHeight="1">
      <c r="A97" s="432"/>
      <c r="B97" s="433"/>
      <c r="C97" s="443"/>
      <c r="D97" s="442"/>
      <c r="E97" s="389"/>
      <c r="F97" s="442"/>
      <c r="G97" s="432"/>
      <c r="H97" s="436"/>
    </row>
    <row r="98" spans="1:8" ht="15.75" customHeight="1" thickBot="1">
      <c r="A98" s="432"/>
      <c r="B98" s="433"/>
      <c r="C98" s="443"/>
      <c r="D98" s="442"/>
      <c r="E98" s="394"/>
      <c r="F98" s="442"/>
      <c r="G98" s="432"/>
      <c r="H98" s="436"/>
    </row>
    <row r="99" spans="1:8" ht="15.75" customHeight="1">
      <c r="A99" s="477" t="s">
        <v>763</v>
      </c>
      <c r="B99" s="478"/>
      <c r="C99" s="478"/>
      <c r="D99" s="478"/>
      <c r="E99" s="478"/>
      <c r="F99" s="478"/>
      <c r="G99" s="478"/>
      <c r="H99" s="479"/>
    </row>
    <row r="100" spans="1:8" ht="15.75" customHeight="1" thickBot="1">
      <c r="A100" s="480"/>
      <c r="B100" s="481"/>
      <c r="C100" s="481"/>
      <c r="D100" s="481"/>
      <c r="E100" s="481"/>
      <c r="F100" s="481"/>
      <c r="G100" s="481"/>
      <c r="H100" s="482"/>
    </row>
    <row r="101" spans="1:8" ht="100.5" customHeight="1">
      <c r="A101" s="448">
        <v>1</v>
      </c>
      <c r="B101" s="449" t="s">
        <v>766</v>
      </c>
      <c r="C101" s="483">
        <v>95</v>
      </c>
      <c r="D101" s="353">
        <v>7391</v>
      </c>
      <c r="E101" s="448">
        <v>89.5</v>
      </c>
      <c r="F101" s="353">
        <v>3873</v>
      </c>
      <c r="G101" s="304" t="s">
        <v>624</v>
      </c>
      <c r="H101" s="103" t="s">
        <v>625</v>
      </c>
    </row>
    <row r="102" spans="1:8" ht="47.25">
      <c r="A102" s="450"/>
      <c r="B102" s="451"/>
      <c r="C102" s="472"/>
      <c r="D102" s="452"/>
      <c r="E102" s="450"/>
      <c r="F102" s="452"/>
      <c r="G102" s="304" t="s">
        <v>626</v>
      </c>
      <c r="H102" s="103" t="s">
        <v>627</v>
      </c>
    </row>
    <row r="103" spans="1:8" ht="78.75" customHeight="1">
      <c r="A103" s="454"/>
      <c r="B103" s="455"/>
      <c r="C103" s="464"/>
      <c r="D103" s="456"/>
      <c r="E103" s="454"/>
      <c r="F103" s="456"/>
      <c r="G103" s="304" t="s">
        <v>628</v>
      </c>
      <c r="H103" s="103" t="s">
        <v>629</v>
      </c>
    </row>
    <row r="104" spans="1:8" ht="47.25">
      <c r="A104" s="460">
        <v>2</v>
      </c>
      <c r="B104" s="461" t="s">
        <v>733</v>
      </c>
      <c r="C104" s="462">
        <v>100</v>
      </c>
      <c r="D104" s="463">
        <v>5013.42</v>
      </c>
      <c r="E104" s="460">
        <v>99.23</v>
      </c>
      <c r="F104" s="463">
        <v>4216.38</v>
      </c>
      <c r="G104" s="304" t="s">
        <v>630</v>
      </c>
      <c r="H104" s="103" t="s">
        <v>631</v>
      </c>
    </row>
    <row r="105" spans="1:8" ht="78.75">
      <c r="A105" s="450"/>
      <c r="B105" s="451"/>
      <c r="C105" s="472"/>
      <c r="D105" s="452"/>
      <c r="E105" s="450"/>
      <c r="F105" s="452"/>
      <c r="G105" s="304" t="s">
        <v>632</v>
      </c>
      <c r="H105" s="103" t="s">
        <v>633</v>
      </c>
    </row>
    <row r="106" spans="1:8" ht="69" customHeight="1">
      <c r="A106" s="454"/>
      <c r="B106" s="455"/>
      <c r="C106" s="464"/>
      <c r="D106" s="456"/>
      <c r="E106" s="454"/>
      <c r="F106" s="456"/>
      <c r="G106" s="304" t="s">
        <v>634</v>
      </c>
      <c r="H106" s="103" t="s">
        <v>635</v>
      </c>
    </row>
    <row r="107" spans="1:8" ht="47.25">
      <c r="A107" s="460">
        <v>3</v>
      </c>
      <c r="B107" s="461" t="s">
        <v>636</v>
      </c>
      <c r="C107" s="462" t="s">
        <v>637</v>
      </c>
      <c r="D107" s="463" t="s">
        <v>638</v>
      </c>
      <c r="E107" s="460" t="s">
        <v>639</v>
      </c>
      <c r="F107" s="463" t="s">
        <v>640</v>
      </c>
      <c r="G107" s="46" t="s">
        <v>641</v>
      </c>
      <c r="H107" s="47" t="s">
        <v>642</v>
      </c>
    </row>
    <row r="108" spans="1:8" ht="31.5">
      <c r="A108" s="450"/>
      <c r="B108" s="451"/>
      <c r="C108" s="472"/>
      <c r="D108" s="452"/>
      <c r="E108" s="450"/>
      <c r="F108" s="452"/>
      <c r="G108" s="46" t="s">
        <v>643</v>
      </c>
      <c r="H108" s="47" t="s">
        <v>644</v>
      </c>
    </row>
    <row r="109" spans="1:8" ht="31.5">
      <c r="A109" s="454"/>
      <c r="B109" s="455"/>
      <c r="C109" s="464"/>
      <c r="D109" s="456"/>
      <c r="E109" s="454"/>
      <c r="F109" s="456"/>
      <c r="G109" s="46" t="s">
        <v>645</v>
      </c>
      <c r="H109" s="47"/>
    </row>
    <row r="110" spans="1:8" ht="15.75">
      <c r="A110" s="466">
        <v>4</v>
      </c>
      <c r="B110" s="467" t="s">
        <v>767</v>
      </c>
      <c r="C110" s="484">
        <v>100</v>
      </c>
      <c r="D110" s="457">
        <v>6754</v>
      </c>
      <c r="E110" s="460">
        <v>100</v>
      </c>
      <c r="F110" s="457">
        <v>7639</v>
      </c>
      <c r="G110" s="466" t="s">
        <v>646</v>
      </c>
      <c r="H110" s="485" t="s">
        <v>647</v>
      </c>
    </row>
    <row r="111" spans="1:8" ht="15.75">
      <c r="A111" s="466"/>
      <c r="B111" s="467"/>
      <c r="C111" s="484"/>
      <c r="D111" s="457"/>
      <c r="E111" s="450"/>
      <c r="F111" s="457"/>
      <c r="G111" s="466"/>
      <c r="H111" s="485"/>
    </row>
    <row r="112" spans="1:8" ht="15.75">
      <c r="A112" s="466"/>
      <c r="B112" s="467"/>
      <c r="C112" s="484"/>
      <c r="D112" s="457"/>
      <c r="E112" s="450"/>
      <c r="F112" s="457"/>
      <c r="G112" s="466"/>
      <c r="H112" s="485"/>
    </row>
    <row r="113" spans="1:8" ht="15.75">
      <c r="A113" s="466"/>
      <c r="B113" s="467"/>
      <c r="C113" s="484"/>
      <c r="D113" s="457"/>
      <c r="E113" s="454"/>
      <c r="F113" s="457"/>
      <c r="G113" s="466"/>
      <c r="H113" s="485"/>
    </row>
    <row r="114" spans="1:8" ht="15.75">
      <c r="A114" s="466">
        <v>5</v>
      </c>
      <c r="B114" s="467" t="s">
        <v>771</v>
      </c>
      <c r="C114" s="484">
        <v>100</v>
      </c>
      <c r="D114" s="457">
        <v>7785</v>
      </c>
      <c r="E114" s="460">
        <v>100</v>
      </c>
      <c r="F114" s="457">
        <v>6895</v>
      </c>
      <c r="G114" s="466" t="s">
        <v>779</v>
      </c>
      <c r="H114" s="485" t="s">
        <v>780</v>
      </c>
    </row>
    <row r="115" spans="1:8" ht="15.75">
      <c r="A115" s="466"/>
      <c r="B115" s="467"/>
      <c r="C115" s="484"/>
      <c r="D115" s="457"/>
      <c r="E115" s="450"/>
      <c r="F115" s="457"/>
      <c r="G115" s="466"/>
      <c r="H115" s="485"/>
    </row>
    <row r="116" spans="1:8" ht="15.75">
      <c r="A116" s="466"/>
      <c r="B116" s="467"/>
      <c r="C116" s="484"/>
      <c r="D116" s="457"/>
      <c r="E116" s="454"/>
      <c r="F116" s="457"/>
      <c r="G116" s="466"/>
      <c r="H116" s="485"/>
    </row>
    <row r="117" spans="1:8" ht="15.75">
      <c r="A117" s="466">
        <v>6</v>
      </c>
      <c r="B117" s="467" t="s">
        <v>768</v>
      </c>
      <c r="C117" s="484" t="s">
        <v>547</v>
      </c>
      <c r="D117" s="484"/>
      <c r="E117" s="484"/>
      <c r="F117" s="484"/>
      <c r="G117" s="484"/>
      <c r="H117" s="485"/>
    </row>
    <row r="118" spans="1:8" ht="15.75">
      <c r="A118" s="466"/>
      <c r="B118" s="467"/>
      <c r="C118" s="484"/>
      <c r="D118" s="484"/>
      <c r="E118" s="484"/>
      <c r="F118" s="484"/>
      <c r="G118" s="484"/>
      <c r="H118" s="485"/>
    </row>
    <row r="119" spans="1:8" ht="15.75">
      <c r="A119" s="466"/>
      <c r="B119" s="467"/>
      <c r="C119" s="484"/>
      <c r="D119" s="484"/>
      <c r="E119" s="484"/>
      <c r="F119" s="484"/>
      <c r="G119" s="484"/>
      <c r="H119" s="485"/>
    </row>
    <row r="120" spans="1:8" ht="15.75">
      <c r="A120" s="466">
        <v>7</v>
      </c>
      <c r="B120" s="467" t="s">
        <v>781</v>
      </c>
      <c r="C120" s="484" t="s">
        <v>547</v>
      </c>
      <c r="D120" s="484"/>
      <c r="E120" s="484"/>
      <c r="F120" s="484"/>
      <c r="G120" s="484"/>
      <c r="H120" s="485"/>
    </row>
    <row r="121" spans="1:8" ht="15.75">
      <c r="A121" s="466"/>
      <c r="B121" s="467"/>
      <c r="C121" s="484"/>
      <c r="D121" s="484"/>
      <c r="E121" s="484"/>
      <c r="F121" s="484"/>
      <c r="G121" s="484"/>
      <c r="H121" s="485"/>
    </row>
    <row r="122" spans="1:8" ht="15.75">
      <c r="A122" s="466"/>
      <c r="B122" s="467"/>
      <c r="C122" s="484"/>
      <c r="D122" s="484"/>
      <c r="E122" s="484"/>
      <c r="F122" s="484"/>
      <c r="G122" s="484"/>
      <c r="H122" s="485"/>
    </row>
    <row r="123" spans="1:8" ht="15.75">
      <c r="A123" s="466">
        <v>8</v>
      </c>
      <c r="B123" s="467" t="s">
        <v>772</v>
      </c>
      <c r="C123" s="484" t="s">
        <v>547</v>
      </c>
      <c r="D123" s="484"/>
      <c r="E123" s="484"/>
      <c r="F123" s="484"/>
      <c r="G123" s="484"/>
      <c r="H123" s="485"/>
    </row>
    <row r="124" spans="1:8" ht="15.75">
      <c r="A124" s="466"/>
      <c r="B124" s="467"/>
      <c r="C124" s="484"/>
      <c r="D124" s="484"/>
      <c r="E124" s="484"/>
      <c r="F124" s="484"/>
      <c r="G124" s="484"/>
      <c r="H124" s="485"/>
    </row>
    <row r="125" spans="1:8" ht="15.75">
      <c r="A125" s="466"/>
      <c r="B125" s="467"/>
      <c r="C125" s="484"/>
      <c r="D125" s="484"/>
      <c r="E125" s="484"/>
      <c r="F125" s="484"/>
      <c r="G125" s="484"/>
      <c r="H125" s="485"/>
    </row>
    <row r="126" spans="1:8" ht="28.5" customHeight="1" thickBot="1">
      <c r="A126" s="486"/>
      <c r="B126" s="487" t="s">
        <v>648</v>
      </c>
      <c r="C126" s="468" t="s">
        <v>547</v>
      </c>
      <c r="D126" s="468"/>
      <c r="E126" s="468"/>
      <c r="F126" s="468"/>
      <c r="G126" s="468"/>
      <c r="H126" s="469"/>
    </row>
    <row r="127" spans="1:8" ht="21" thickBot="1">
      <c r="A127" s="488" t="s">
        <v>714</v>
      </c>
      <c r="B127" s="489"/>
      <c r="C127" s="489"/>
      <c r="D127" s="489"/>
      <c r="E127" s="489"/>
      <c r="F127" s="489"/>
      <c r="G127" s="489"/>
      <c r="H127" s="490"/>
    </row>
    <row r="128" spans="1:8" ht="15.75">
      <c r="A128" s="170">
        <v>1</v>
      </c>
      <c r="B128" s="317" t="s">
        <v>715</v>
      </c>
      <c r="C128" s="400" t="s">
        <v>649</v>
      </c>
      <c r="D128" s="400"/>
      <c r="E128" s="400"/>
      <c r="F128" s="400"/>
      <c r="G128" s="400"/>
      <c r="H128" s="491"/>
    </row>
    <row r="129" spans="1:8" ht="31.5">
      <c r="A129" s="42">
        <v>2</v>
      </c>
      <c r="B129" s="38" t="s">
        <v>716</v>
      </c>
      <c r="C129" s="33">
        <v>100</v>
      </c>
      <c r="D129" s="266">
        <v>10000</v>
      </c>
      <c r="E129" s="42">
        <v>100</v>
      </c>
      <c r="F129" s="266">
        <v>10000</v>
      </c>
      <c r="G129" s="432" t="s">
        <v>650</v>
      </c>
      <c r="H129" s="436"/>
    </row>
    <row r="130" spans="1:8" ht="47.25">
      <c r="A130" s="492">
        <v>3</v>
      </c>
      <c r="B130" s="407" t="s">
        <v>717</v>
      </c>
      <c r="C130" s="401">
        <v>99.65</v>
      </c>
      <c r="D130" s="359">
        <v>4545.46</v>
      </c>
      <c r="E130" s="371">
        <v>99.81</v>
      </c>
      <c r="F130" s="359">
        <v>8486.73</v>
      </c>
      <c r="G130" s="48" t="s">
        <v>651</v>
      </c>
      <c r="H130" s="49" t="s">
        <v>652</v>
      </c>
    </row>
    <row r="131" spans="1:8" ht="36.75" customHeight="1">
      <c r="A131" s="493"/>
      <c r="B131" s="405"/>
      <c r="C131" s="403"/>
      <c r="D131" s="361"/>
      <c r="E131" s="372"/>
      <c r="F131" s="361"/>
      <c r="G131" s="48" t="s">
        <v>653</v>
      </c>
      <c r="H131" s="49" t="s">
        <v>654</v>
      </c>
    </row>
    <row r="132" spans="1:8" ht="31.5">
      <c r="A132" s="371">
        <v>4</v>
      </c>
      <c r="B132" s="437" t="s">
        <v>718</v>
      </c>
      <c r="C132" s="401">
        <v>96.03</v>
      </c>
      <c r="D132" s="359">
        <v>5411.56</v>
      </c>
      <c r="E132" s="371">
        <v>96.56</v>
      </c>
      <c r="F132" s="359">
        <v>4687.77</v>
      </c>
      <c r="G132" s="48" t="s">
        <v>655</v>
      </c>
      <c r="H132" s="49" t="s">
        <v>656</v>
      </c>
    </row>
    <row r="133" spans="1:8" ht="51" customHeight="1">
      <c r="A133" s="372"/>
      <c r="B133" s="420"/>
      <c r="C133" s="403"/>
      <c r="D133" s="361"/>
      <c r="E133" s="372"/>
      <c r="F133" s="361"/>
      <c r="G133" s="48" t="s">
        <v>657</v>
      </c>
      <c r="H133" s="49" t="s">
        <v>658</v>
      </c>
    </row>
    <row r="134" spans="1:8" ht="47.25">
      <c r="A134" s="371">
        <v>5</v>
      </c>
      <c r="B134" s="437" t="s">
        <v>719</v>
      </c>
      <c r="C134" s="401">
        <v>92.61</v>
      </c>
      <c r="D134" s="359">
        <v>4638.78</v>
      </c>
      <c r="E134" s="371">
        <v>84.38</v>
      </c>
      <c r="F134" s="359">
        <v>4404.91</v>
      </c>
      <c r="G134" s="48" t="s">
        <v>659</v>
      </c>
      <c r="H134" s="49" t="s">
        <v>660</v>
      </c>
    </row>
    <row r="135" spans="1:8" ht="50.25" customHeight="1">
      <c r="A135" s="372"/>
      <c r="B135" s="420"/>
      <c r="C135" s="403"/>
      <c r="D135" s="361"/>
      <c r="E135" s="372"/>
      <c r="F135" s="361"/>
      <c r="G135" s="48" t="s">
        <v>661</v>
      </c>
      <c r="H135" s="49" t="s">
        <v>662</v>
      </c>
    </row>
    <row r="136" spans="1:8" ht="63">
      <c r="A136" s="371">
        <v>6</v>
      </c>
      <c r="B136" s="437" t="s">
        <v>720</v>
      </c>
      <c r="C136" s="401">
        <v>98.31</v>
      </c>
      <c r="D136" s="359">
        <v>5035.89</v>
      </c>
      <c r="E136" s="371">
        <v>98.59</v>
      </c>
      <c r="F136" s="359">
        <v>5147.25</v>
      </c>
      <c r="G136" s="48" t="s">
        <v>663</v>
      </c>
      <c r="H136" s="49" t="s">
        <v>664</v>
      </c>
    </row>
    <row r="137" spans="1:8" ht="70.5" customHeight="1">
      <c r="A137" s="372"/>
      <c r="B137" s="420"/>
      <c r="C137" s="403"/>
      <c r="D137" s="361"/>
      <c r="E137" s="372"/>
      <c r="F137" s="361"/>
      <c r="G137" s="80" t="s">
        <v>665</v>
      </c>
      <c r="H137" s="49" t="s">
        <v>666</v>
      </c>
    </row>
    <row r="138" spans="1:8" ht="83.25" customHeight="1">
      <c r="A138" s="371">
        <v>7</v>
      </c>
      <c r="B138" s="437" t="s">
        <v>721</v>
      </c>
      <c r="C138" s="401">
        <v>100</v>
      </c>
      <c r="D138" s="359">
        <v>9980.02</v>
      </c>
      <c r="E138" s="371">
        <v>100</v>
      </c>
      <c r="F138" s="359">
        <v>9920.32</v>
      </c>
      <c r="G138" s="80" t="s">
        <v>667</v>
      </c>
      <c r="H138" s="49" t="s">
        <v>668</v>
      </c>
    </row>
    <row r="139" spans="1:8" ht="56.25" customHeight="1">
      <c r="A139" s="372"/>
      <c r="B139" s="420"/>
      <c r="C139" s="403"/>
      <c r="D139" s="361"/>
      <c r="E139" s="372"/>
      <c r="F139" s="361"/>
      <c r="G139" s="80" t="s">
        <v>669</v>
      </c>
      <c r="H139" s="49" t="s">
        <v>670</v>
      </c>
    </row>
    <row r="140" spans="1:8" ht="31.5">
      <c r="A140" s="42">
        <v>8</v>
      </c>
      <c r="B140" s="315" t="s">
        <v>722</v>
      </c>
      <c r="C140" s="406" t="s">
        <v>671</v>
      </c>
      <c r="D140" s="406"/>
      <c r="E140" s="406"/>
      <c r="F140" s="406"/>
      <c r="G140" s="406"/>
      <c r="H140" s="494"/>
    </row>
    <row r="141" spans="1:8" ht="37.5" customHeight="1">
      <c r="A141" s="371">
        <v>9</v>
      </c>
      <c r="B141" s="495" t="s">
        <v>672</v>
      </c>
      <c r="C141" s="401">
        <v>100</v>
      </c>
      <c r="D141" s="359">
        <v>4475.59</v>
      </c>
      <c r="E141" s="371">
        <v>100</v>
      </c>
      <c r="F141" s="359">
        <v>5487</v>
      </c>
      <c r="G141" s="496" t="s">
        <v>673</v>
      </c>
      <c r="H141" s="49" t="s">
        <v>674</v>
      </c>
    </row>
    <row r="142" spans="1:8" ht="47.25">
      <c r="A142" s="389"/>
      <c r="B142" s="497"/>
      <c r="C142" s="402"/>
      <c r="D142" s="360"/>
      <c r="E142" s="389"/>
      <c r="F142" s="360"/>
      <c r="G142" s="498" t="s">
        <v>675</v>
      </c>
      <c r="H142" s="205" t="s">
        <v>676</v>
      </c>
    </row>
    <row r="143" spans="1:8" ht="51.75" customHeight="1">
      <c r="A143" s="372"/>
      <c r="B143" s="499"/>
      <c r="C143" s="403"/>
      <c r="D143" s="361"/>
      <c r="E143" s="372"/>
      <c r="F143" s="361"/>
      <c r="G143" s="498" t="s">
        <v>677</v>
      </c>
      <c r="H143" s="205" t="s">
        <v>0</v>
      </c>
    </row>
    <row r="144" spans="1:8" ht="31.5">
      <c r="A144" s="371">
        <v>10</v>
      </c>
      <c r="B144" s="495" t="s">
        <v>799</v>
      </c>
      <c r="C144" s="401">
        <v>100</v>
      </c>
      <c r="D144" s="359">
        <v>5000.32</v>
      </c>
      <c r="E144" s="371">
        <v>100</v>
      </c>
      <c r="F144" s="359">
        <v>9900.5</v>
      </c>
      <c r="G144" s="438" t="s">
        <v>1</v>
      </c>
      <c r="H144" s="439" t="s">
        <v>2</v>
      </c>
    </row>
    <row r="145" spans="1:8" ht="63.75" thickBot="1">
      <c r="A145" s="389"/>
      <c r="B145" s="497"/>
      <c r="C145" s="402"/>
      <c r="D145" s="360"/>
      <c r="E145" s="389"/>
      <c r="F145" s="360"/>
      <c r="G145" s="500" t="s">
        <v>3</v>
      </c>
      <c r="H145" s="501" t="s">
        <v>4</v>
      </c>
    </row>
    <row r="146" spans="1:8" ht="21" customHeight="1" thickBot="1">
      <c r="A146" s="502" t="s">
        <v>5</v>
      </c>
      <c r="B146" s="503"/>
      <c r="C146" s="503"/>
      <c r="D146" s="503"/>
      <c r="E146" s="503"/>
      <c r="F146" s="503"/>
      <c r="G146" s="503"/>
      <c r="H146" s="504"/>
    </row>
    <row r="147" spans="1:8" ht="47.25">
      <c r="A147" s="151">
        <v>1</v>
      </c>
      <c r="B147" s="505" t="s">
        <v>1025</v>
      </c>
      <c r="C147" s="147">
        <v>100</v>
      </c>
      <c r="D147" s="299">
        <v>10000</v>
      </c>
      <c r="E147" s="151">
        <v>100</v>
      </c>
      <c r="F147" s="299">
        <v>10000</v>
      </c>
      <c r="G147" s="151" t="s">
        <v>6</v>
      </c>
      <c r="H147" s="205" t="s">
        <v>6</v>
      </c>
    </row>
    <row r="148" spans="1:8" ht="31.5">
      <c r="A148" s="48">
        <v>2</v>
      </c>
      <c r="B148" s="435" t="s">
        <v>1026</v>
      </c>
      <c r="C148" s="9">
        <v>100</v>
      </c>
      <c r="D148" s="506">
        <v>7190.39</v>
      </c>
      <c r="E148" s="48">
        <v>100</v>
      </c>
      <c r="F148" s="506">
        <v>9640.7</v>
      </c>
      <c r="G148" s="46" t="s">
        <v>7</v>
      </c>
      <c r="H148" s="47" t="s">
        <v>8</v>
      </c>
    </row>
    <row r="149" spans="1:8" ht="63">
      <c r="A149" s="48">
        <v>3</v>
      </c>
      <c r="B149" s="435" t="s">
        <v>9</v>
      </c>
      <c r="C149" s="9">
        <v>100</v>
      </c>
      <c r="D149" s="297">
        <v>10000</v>
      </c>
      <c r="E149" s="48">
        <v>100</v>
      </c>
      <c r="F149" s="297">
        <v>10000</v>
      </c>
      <c r="G149" s="48" t="s">
        <v>170</v>
      </c>
      <c r="H149" s="49" t="s">
        <v>170</v>
      </c>
    </row>
    <row r="150" spans="1:8" ht="47.25">
      <c r="A150" s="48">
        <v>4</v>
      </c>
      <c r="B150" s="435" t="s">
        <v>10</v>
      </c>
      <c r="C150" s="9">
        <v>100</v>
      </c>
      <c r="D150" s="506">
        <v>9856.927144949477</v>
      </c>
      <c r="E150" s="48">
        <v>100</v>
      </c>
      <c r="F150" s="506">
        <v>9410.97658277071</v>
      </c>
      <c r="G150" s="46" t="s">
        <v>11</v>
      </c>
      <c r="H150" s="47" t="s">
        <v>12</v>
      </c>
    </row>
    <row r="151" spans="1:8" ht="31.5">
      <c r="A151" s="371">
        <v>5</v>
      </c>
      <c r="B151" s="433" t="s">
        <v>13</v>
      </c>
      <c r="C151" s="507">
        <v>99.81351981351982</v>
      </c>
      <c r="D151" s="442">
        <v>5866</v>
      </c>
      <c r="E151" s="508">
        <v>99.99985287047257</v>
      </c>
      <c r="F151" s="442">
        <v>5927</v>
      </c>
      <c r="G151" s="48" t="s">
        <v>14</v>
      </c>
      <c r="H151" s="49" t="s">
        <v>15</v>
      </c>
    </row>
    <row r="152" spans="1:8" ht="47.25">
      <c r="A152" s="372"/>
      <c r="B152" s="433"/>
      <c r="C152" s="507"/>
      <c r="D152" s="442"/>
      <c r="E152" s="509"/>
      <c r="F152" s="442"/>
      <c r="G152" s="80" t="s">
        <v>16</v>
      </c>
      <c r="H152" s="49" t="s">
        <v>17</v>
      </c>
    </row>
    <row r="153" spans="1:8" ht="30.75" customHeight="1">
      <c r="A153" s="48">
        <v>6</v>
      </c>
      <c r="B153" s="435" t="s">
        <v>991</v>
      </c>
      <c r="C153" s="442" t="s">
        <v>547</v>
      </c>
      <c r="D153" s="398"/>
      <c r="E153" s="398"/>
      <c r="F153" s="398"/>
      <c r="G153" s="398"/>
      <c r="H153" s="399"/>
    </row>
    <row r="154" spans="1:8" ht="37.5" customHeight="1">
      <c r="A154" s="48">
        <v>7</v>
      </c>
      <c r="B154" s="435" t="s">
        <v>993</v>
      </c>
      <c r="C154" s="442" t="s">
        <v>547</v>
      </c>
      <c r="D154" s="398"/>
      <c r="E154" s="398"/>
      <c r="F154" s="398"/>
      <c r="G154" s="398"/>
      <c r="H154" s="399"/>
    </row>
    <row r="155" spans="1:8" ht="31.5">
      <c r="A155" s="48">
        <v>8</v>
      </c>
      <c r="B155" s="435" t="s">
        <v>992</v>
      </c>
      <c r="C155" s="9">
        <v>100</v>
      </c>
      <c r="D155" s="297">
        <v>10000</v>
      </c>
      <c r="E155" s="48" t="s">
        <v>516</v>
      </c>
      <c r="F155" s="297" t="s">
        <v>516</v>
      </c>
      <c r="G155" s="48" t="s">
        <v>794</v>
      </c>
      <c r="H155" s="49" t="s">
        <v>18</v>
      </c>
    </row>
    <row r="156" spans="1:8" ht="47.25" customHeight="1">
      <c r="A156" s="365">
        <v>9</v>
      </c>
      <c r="B156" s="437" t="s">
        <v>19</v>
      </c>
      <c r="C156" s="510">
        <v>79.3</v>
      </c>
      <c r="D156" s="511">
        <v>2638.5</v>
      </c>
      <c r="E156" s="512">
        <v>78.41</v>
      </c>
      <c r="F156" s="511">
        <v>3444.57</v>
      </c>
      <c r="G156" s="211" t="s">
        <v>20</v>
      </c>
      <c r="H156" s="47" t="s">
        <v>21</v>
      </c>
    </row>
    <row r="157" spans="1:8" ht="63">
      <c r="A157" s="366"/>
      <c r="B157" s="444"/>
      <c r="C157" s="513"/>
      <c r="D157" s="514"/>
      <c r="E157" s="515"/>
      <c r="F157" s="514"/>
      <c r="G157" s="211" t="s">
        <v>22</v>
      </c>
      <c r="H157" s="47" t="s">
        <v>23</v>
      </c>
    </row>
    <row r="158" spans="1:8" ht="48" thickBot="1">
      <c r="A158" s="393"/>
      <c r="B158" s="337"/>
      <c r="C158" s="516"/>
      <c r="D158" s="517"/>
      <c r="E158" s="518"/>
      <c r="F158" s="517"/>
      <c r="G158" s="486" t="s">
        <v>24</v>
      </c>
      <c r="H158" s="519" t="s">
        <v>25</v>
      </c>
    </row>
    <row r="159" spans="1:8" ht="21" thickBot="1">
      <c r="A159" s="502" t="s">
        <v>1006</v>
      </c>
      <c r="B159" s="503"/>
      <c r="C159" s="503"/>
      <c r="D159" s="503"/>
      <c r="E159" s="503"/>
      <c r="F159" s="503"/>
      <c r="G159" s="503"/>
      <c r="H159" s="504"/>
    </row>
    <row r="160" spans="1:8" ht="63">
      <c r="A160" s="380">
        <v>1</v>
      </c>
      <c r="B160" s="336" t="s">
        <v>26</v>
      </c>
      <c r="C160" s="520">
        <v>100</v>
      </c>
      <c r="D160" s="520">
        <v>7394.1399</v>
      </c>
      <c r="E160" s="379">
        <v>100</v>
      </c>
      <c r="F160" s="520">
        <v>8747.6343</v>
      </c>
      <c r="G160" s="304" t="s">
        <v>27</v>
      </c>
      <c r="H160" s="103" t="s">
        <v>28</v>
      </c>
    </row>
    <row r="161" spans="1:8" ht="51" customHeight="1">
      <c r="A161" s="372"/>
      <c r="B161" s="420"/>
      <c r="C161" s="361"/>
      <c r="D161" s="361"/>
      <c r="E161" s="367"/>
      <c r="F161" s="361"/>
      <c r="G161" s="46" t="s">
        <v>29</v>
      </c>
      <c r="H161" s="47" t="s">
        <v>30</v>
      </c>
    </row>
    <row r="162" spans="1:8" ht="15.75">
      <c r="A162" s="48">
        <v>2</v>
      </c>
      <c r="B162" s="435" t="s">
        <v>31</v>
      </c>
      <c r="C162" s="359" t="s">
        <v>547</v>
      </c>
      <c r="D162" s="391"/>
      <c r="E162" s="391"/>
      <c r="F162" s="391"/>
      <c r="G162" s="391"/>
      <c r="H162" s="446"/>
    </row>
    <row r="163" spans="1:8" ht="31.5">
      <c r="A163" s="371">
        <v>3</v>
      </c>
      <c r="B163" s="437" t="s">
        <v>32</v>
      </c>
      <c r="C163" s="401">
        <v>100</v>
      </c>
      <c r="D163" s="359">
        <v>9599</v>
      </c>
      <c r="E163" s="371">
        <v>100</v>
      </c>
      <c r="F163" s="359">
        <v>9906</v>
      </c>
      <c r="G163" s="46" t="s">
        <v>33</v>
      </c>
      <c r="H163" s="47" t="s">
        <v>34</v>
      </c>
    </row>
    <row r="164" spans="1:8" ht="30.75" customHeight="1">
      <c r="A164" s="372"/>
      <c r="B164" s="420"/>
      <c r="C164" s="403"/>
      <c r="D164" s="361"/>
      <c r="E164" s="372"/>
      <c r="F164" s="361"/>
      <c r="G164" s="46" t="s">
        <v>35</v>
      </c>
      <c r="H164" s="47" t="s">
        <v>36</v>
      </c>
    </row>
    <row r="165" spans="1:8" ht="78.75">
      <c r="A165" s="371">
        <v>4</v>
      </c>
      <c r="B165" s="437" t="s">
        <v>37</v>
      </c>
      <c r="C165" s="401">
        <v>99.47</v>
      </c>
      <c r="D165" s="359">
        <v>9148.6</v>
      </c>
      <c r="E165" s="371">
        <v>99.85</v>
      </c>
      <c r="F165" s="359">
        <v>3653.9</v>
      </c>
      <c r="G165" s="46" t="s">
        <v>38</v>
      </c>
      <c r="H165" s="47" t="s">
        <v>39</v>
      </c>
    </row>
    <row r="166" spans="1:8" ht="63">
      <c r="A166" s="372"/>
      <c r="B166" s="420"/>
      <c r="C166" s="403"/>
      <c r="D166" s="361"/>
      <c r="E166" s="372"/>
      <c r="F166" s="361"/>
      <c r="G166" s="46" t="s">
        <v>40</v>
      </c>
      <c r="H166" s="47" t="s">
        <v>41</v>
      </c>
    </row>
    <row r="167" spans="1:8" ht="66" customHeight="1">
      <c r="A167" s="371">
        <v>5</v>
      </c>
      <c r="B167" s="437" t="s">
        <v>42</v>
      </c>
      <c r="C167" s="401">
        <v>100</v>
      </c>
      <c r="D167" s="359">
        <v>5888.5</v>
      </c>
      <c r="E167" s="371">
        <v>100</v>
      </c>
      <c r="F167" s="359">
        <v>8099.3</v>
      </c>
      <c r="G167" s="46" t="s">
        <v>43</v>
      </c>
      <c r="H167" s="47" t="s">
        <v>44</v>
      </c>
    </row>
    <row r="168" spans="1:8" ht="66" customHeight="1">
      <c r="A168" s="372"/>
      <c r="B168" s="420"/>
      <c r="C168" s="403"/>
      <c r="D168" s="361"/>
      <c r="E168" s="372"/>
      <c r="F168" s="361"/>
      <c r="G168" s="46" t="s">
        <v>45</v>
      </c>
      <c r="H168" s="40" t="s">
        <v>46</v>
      </c>
    </row>
    <row r="169" spans="1:8" ht="84" customHeight="1">
      <c r="A169" s="371">
        <v>6</v>
      </c>
      <c r="B169" s="437" t="s">
        <v>47</v>
      </c>
      <c r="C169" s="401">
        <v>100</v>
      </c>
      <c r="D169" s="359">
        <v>9995.95183</v>
      </c>
      <c r="E169" s="371">
        <v>100</v>
      </c>
      <c r="F169" s="359">
        <v>9999.974725</v>
      </c>
      <c r="G169" s="46" t="s">
        <v>48</v>
      </c>
      <c r="H169" s="47" t="s">
        <v>49</v>
      </c>
    </row>
    <row r="170" spans="1:8" ht="84" customHeight="1">
      <c r="A170" s="372"/>
      <c r="B170" s="420"/>
      <c r="C170" s="403"/>
      <c r="D170" s="361"/>
      <c r="E170" s="372"/>
      <c r="F170" s="361"/>
      <c r="G170" s="46" t="s">
        <v>50</v>
      </c>
      <c r="H170" s="47" t="s">
        <v>51</v>
      </c>
    </row>
    <row r="171" spans="1:8" ht="81.75" customHeight="1">
      <c r="A171" s="371">
        <v>7</v>
      </c>
      <c r="B171" s="437" t="s">
        <v>52</v>
      </c>
      <c r="C171" s="401">
        <v>100</v>
      </c>
      <c r="D171" s="359">
        <v>9840.7</v>
      </c>
      <c r="E171" s="371">
        <v>100</v>
      </c>
      <c r="F171" s="359">
        <v>8200</v>
      </c>
      <c r="G171" s="496" t="s">
        <v>53</v>
      </c>
      <c r="H171" s="521" t="s">
        <v>54</v>
      </c>
    </row>
    <row r="172" spans="1:8" ht="81.75" customHeight="1">
      <c r="A172" s="372"/>
      <c r="B172" s="420"/>
      <c r="C172" s="403"/>
      <c r="D172" s="361"/>
      <c r="E172" s="372"/>
      <c r="F172" s="361"/>
      <c r="G172" s="496" t="s">
        <v>55</v>
      </c>
      <c r="H172" s="521" t="s">
        <v>56</v>
      </c>
    </row>
    <row r="173" spans="1:8" ht="31.5">
      <c r="A173" s="48">
        <v>8</v>
      </c>
      <c r="B173" s="435" t="s">
        <v>57</v>
      </c>
      <c r="C173" s="9">
        <v>100</v>
      </c>
      <c r="D173" s="297">
        <v>10000</v>
      </c>
      <c r="E173" s="48">
        <v>100</v>
      </c>
      <c r="F173" s="297">
        <v>10000</v>
      </c>
      <c r="G173" s="46" t="s">
        <v>58</v>
      </c>
      <c r="H173" s="47" t="s">
        <v>58</v>
      </c>
    </row>
    <row r="174" spans="1:8" ht="31.5">
      <c r="A174" s="48">
        <v>9</v>
      </c>
      <c r="B174" s="435" t="s">
        <v>59</v>
      </c>
      <c r="C174" s="442" t="s">
        <v>547</v>
      </c>
      <c r="D174" s="398"/>
      <c r="E174" s="398"/>
      <c r="F174" s="398"/>
      <c r="G174" s="398"/>
      <c r="H174" s="399"/>
    </row>
    <row r="175" spans="1:8" ht="63">
      <c r="A175" s="371">
        <v>10</v>
      </c>
      <c r="B175" s="437" t="s">
        <v>60</v>
      </c>
      <c r="C175" s="522">
        <v>58.97</v>
      </c>
      <c r="D175" s="522">
        <v>2306.08</v>
      </c>
      <c r="E175" s="523">
        <v>56.71</v>
      </c>
      <c r="F175" s="522">
        <v>1402</v>
      </c>
      <c r="G175" s="496" t="s">
        <v>61</v>
      </c>
      <c r="H175" s="49" t="s">
        <v>62</v>
      </c>
    </row>
    <row r="176" spans="1:8" ht="47.25">
      <c r="A176" s="389"/>
      <c r="B176" s="444"/>
      <c r="C176" s="524"/>
      <c r="D176" s="524"/>
      <c r="E176" s="525"/>
      <c r="F176" s="524"/>
      <c r="G176" s="526" t="s">
        <v>63</v>
      </c>
      <c r="H176" s="49" t="s">
        <v>64</v>
      </c>
    </row>
    <row r="177" spans="1:8" ht="15.75">
      <c r="A177" s="372"/>
      <c r="B177" s="420"/>
      <c r="C177" s="527"/>
      <c r="D177" s="527"/>
      <c r="E177" s="528"/>
      <c r="F177" s="527"/>
      <c r="G177" s="526" t="s">
        <v>65</v>
      </c>
      <c r="H177" s="49" t="s">
        <v>66</v>
      </c>
    </row>
    <row r="178" spans="1:8" ht="31.5">
      <c r="A178" s="48">
        <v>11</v>
      </c>
      <c r="B178" s="435" t="s">
        <v>67</v>
      </c>
      <c r="C178" s="442" t="s">
        <v>547</v>
      </c>
      <c r="D178" s="398"/>
      <c r="E178" s="398"/>
      <c r="F178" s="398"/>
      <c r="G178" s="398"/>
      <c r="H178" s="399"/>
    </row>
    <row r="179" spans="1:8" ht="31.5">
      <c r="A179" s="48">
        <v>12</v>
      </c>
      <c r="B179" s="435" t="s">
        <v>68</v>
      </c>
      <c r="C179" s="442" t="s">
        <v>547</v>
      </c>
      <c r="D179" s="398"/>
      <c r="E179" s="398"/>
      <c r="F179" s="398"/>
      <c r="G179" s="398"/>
      <c r="H179" s="399"/>
    </row>
    <row r="180" spans="1:8" ht="31.5">
      <c r="A180" s="48">
        <v>13</v>
      </c>
      <c r="B180" s="435" t="s">
        <v>69</v>
      </c>
      <c r="C180" s="442" t="s">
        <v>547</v>
      </c>
      <c r="D180" s="398"/>
      <c r="E180" s="398"/>
      <c r="F180" s="398"/>
      <c r="G180" s="398"/>
      <c r="H180" s="399"/>
    </row>
    <row r="181" spans="1:8" ht="31.5">
      <c r="A181" s="48">
        <v>14</v>
      </c>
      <c r="B181" s="435" t="s">
        <v>70</v>
      </c>
      <c r="C181" s="442" t="s">
        <v>547</v>
      </c>
      <c r="D181" s="398"/>
      <c r="E181" s="398"/>
      <c r="F181" s="398"/>
      <c r="G181" s="398"/>
      <c r="H181" s="399"/>
    </row>
    <row r="182" spans="1:8" ht="47.25">
      <c r="A182" s="48">
        <v>15</v>
      </c>
      <c r="B182" s="435" t="s">
        <v>71</v>
      </c>
      <c r="C182" s="9">
        <v>100</v>
      </c>
      <c r="D182" s="297">
        <v>10000</v>
      </c>
      <c r="E182" s="48">
        <v>100</v>
      </c>
      <c r="F182" s="297">
        <v>10000</v>
      </c>
      <c r="G182" s="46" t="s">
        <v>72</v>
      </c>
      <c r="H182" s="47" t="s">
        <v>72</v>
      </c>
    </row>
    <row r="183" spans="1:8" ht="47.25">
      <c r="A183" s="48">
        <v>16</v>
      </c>
      <c r="B183" s="435" t="s">
        <v>73</v>
      </c>
      <c r="C183" s="9">
        <v>99.8322</v>
      </c>
      <c r="D183" s="297">
        <v>9806.072599</v>
      </c>
      <c r="E183" s="48">
        <v>99.8057</v>
      </c>
      <c r="F183" s="297">
        <v>9463.169187</v>
      </c>
      <c r="G183" s="46" t="s">
        <v>74</v>
      </c>
      <c r="H183" s="47" t="s">
        <v>75</v>
      </c>
    </row>
    <row r="184" spans="1:8" ht="31.5">
      <c r="A184" s="371">
        <v>17</v>
      </c>
      <c r="B184" s="437" t="s">
        <v>76</v>
      </c>
      <c r="C184" s="401">
        <v>100</v>
      </c>
      <c r="D184" s="359">
        <v>6481.13</v>
      </c>
      <c r="E184" s="371">
        <v>100</v>
      </c>
      <c r="F184" s="359">
        <v>9813.77</v>
      </c>
      <c r="G184" s="48" t="s">
        <v>77</v>
      </c>
      <c r="H184" s="49" t="s">
        <v>78</v>
      </c>
    </row>
    <row r="185" spans="1:8" ht="45.75" customHeight="1" thickBot="1">
      <c r="A185" s="394"/>
      <c r="B185" s="337"/>
      <c r="C185" s="447"/>
      <c r="D185" s="395"/>
      <c r="E185" s="394"/>
      <c r="F185" s="395"/>
      <c r="G185" s="311" t="s">
        <v>79</v>
      </c>
      <c r="H185" s="199" t="s">
        <v>80</v>
      </c>
    </row>
    <row r="186" spans="1:8" ht="16.5" customHeight="1">
      <c r="A186" s="201"/>
      <c r="B186" s="529"/>
      <c r="C186" s="201"/>
      <c r="D186" s="201"/>
      <c r="E186" s="201"/>
      <c r="F186" s="201"/>
      <c r="G186" s="201"/>
      <c r="H186" s="201"/>
    </row>
    <row r="187" spans="1:8" ht="29.25" customHeight="1">
      <c r="A187" s="390" t="s">
        <v>81</v>
      </c>
      <c r="B187" s="390"/>
      <c r="C187" s="390"/>
      <c r="D187" s="390"/>
      <c r="E187" s="390"/>
      <c r="F187" s="390"/>
      <c r="G187" s="390"/>
      <c r="H187" s="390"/>
    </row>
    <row r="188" spans="1:8" ht="24" customHeight="1">
      <c r="A188" s="530"/>
      <c r="B188" s="530"/>
      <c r="C188" s="530"/>
      <c r="D188" s="530"/>
      <c r="E188" s="530"/>
      <c r="F188" s="530"/>
      <c r="G188" s="530"/>
      <c r="H188" s="530"/>
    </row>
    <row r="190" ht="15.75">
      <c r="E190" s="531"/>
    </row>
    <row r="191" ht="15.75">
      <c r="E191" s="531"/>
    </row>
    <row r="192" ht="15.75">
      <c r="E192" s="531"/>
    </row>
    <row r="193" ht="15.75">
      <c r="E193" s="531"/>
    </row>
    <row r="194" ht="15.75">
      <c r="E194" s="531"/>
    </row>
    <row r="195" ht="15.75">
      <c r="E195" s="531"/>
    </row>
  </sheetData>
  <mergeCells count="316">
    <mergeCell ref="E184:E185"/>
    <mergeCell ref="C175:C177"/>
    <mergeCell ref="E175:E177"/>
    <mergeCell ref="D175:D177"/>
    <mergeCell ref="A175:A177"/>
    <mergeCell ref="B175:B177"/>
    <mergeCell ref="A184:A185"/>
    <mergeCell ref="B184:B185"/>
    <mergeCell ref="C184:C185"/>
    <mergeCell ref="A171:A172"/>
    <mergeCell ref="B171:B172"/>
    <mergeCell ref="C171:C172"/>
    <mergeCell ref="E171:E172"/>
    <mergeCell ref="D171:D172"/>
    <mergeCell ref="A169:A170"/>
    <mergeCell ref="B169:B170"/>
    <mergeCell ref="C169:C170"/>
    <mergeCell ref="E169:E170"/>
    <mergeCell ref="D169:D170"/>
    <mergeCell ref="A167:A168"/>
    <mergeCell ref="B167:B168"/>
    <mergeCell ref="C167:C168"/>
    <mergeCell ref="E167:E168"/>
    <mergeCell ref="A165:A166"/>
    <mergeCell ref="B165:B166"/>
    <mergeCell ref="C165:C166"/>
    <mergeCell ref="E165:E166"/>
    <mergeCell ref="A160:A161"/>
    <mergeCell ref="B160:B161"/>
    <mergeCell ref="C160:C161"/>
    <mergeCell ref="E160:E161"/>
    <mergeCell ref="A163:A164"/>
    <mergeCell ref="B163:B164"/>
    <mergeCell ref="C163:C164"/>
    <mergeCell ref="E163:E164"/>
    <mergeCell ref="A144:A145"/>
    <mergeCell ref="B144:B145"/>
    <mergeCell ref="C144:C145"/>
    <mergeCell ref="E144:E145"/>
    <mergeCell ref="A141:A143"/>
    <mergeCell ref="B141:B143"/>
    <mergeCell ref="C141:C143"/>
    <mergeCell ref="E141:E143"/>
    <mergeCell ref="D138:D139"/>
    <mergeCell ref="F138:F139"/>
    <mergeCell ref="A138:A139"/>
    <mergeCell ref="B138:B139"/>
    <mergeCell ref="C138:C139"/>
    <mergeCell ref="E138:E139"/>
    <mergeCell ref="A136:A137"/>
    <mergeCell ref="B136:B137"/>
    <mergeCell ref="C136:C137"/>
    <mergeCell ref="E136:E137"/>
    <mergeCell ref="D136:D137"/>
    <mergeCell ref="A134:A135"/>
    <mergeCell ref="B134:B135"/>
    <mergeCell ref="C134:C135"/>
    <mergeCell ref="E134:E135"/>
    <mergeCell ref="D134:D135"/>
    <mergeCell ref="C107:C109"/>
    <mergeCell ref="A130:A131"/>
    <mergeCell ref="B130:B131"/>
    <mergeCell ref="C130:C131"/>
    <mergeCell ref="C126:H126"/>
    <mergeCell ref="E101:E103"/>
    <mergeCell ref="E107:E109"/>
    <mergeCell ref="A104:A106"/>
    <mergeCell ref="B104:B106"/>
    <mergeCell ref="C104:C106"/>
    <mergeCell ref="E104:E106"/>
    <mergeCell ref="D104:D106"/>
    <mergeCell ref="D107:D109"/>
    <mergeCell ref="A107:A109"/>
    <mergeCell ref="B107:B109"/>
    <mergeCell ref="B77:B82"/>
    <mergeCell ref="C77:C82"/>
    <mergeCell ref="A101:A103"/>
    <mergeCell ref="B101:B103"/>
    <mergeCell ref="C101:C103"/>
    <mergeCell ref="A88:A93"/>
    <mergeCell ref="B88:B93"/>
    <mergeCell ref="C88:C93"/>
    <mergeCell ref="F67:F69"/>
    <mergeCell ref="F71:F72"/>
    <mergeCell ref="F77:F82"/>
    <mergeCell ref="E88:E93"/>
    <mergeCell ref="E77:E82"/>
    <mergeCell ref="C70:H70"/>
    <mergeCell ref="A67:A69"/>
    <mergeCell ref="B67:B69"/>
    <mergeCell ref="C67:C69"/>
    <mergeCell ref="E67:E69"/>
    <mergeCell ref="E62:E64"/>
    <mergeCell ref="A59:A61"/>
    <mergeCell ref="B59:B61"/>
    <mergeCell ref="A65:A66"/>
    <mergeCell ref="B65:B66"/>
    <mergeCell ref="C65:C66"/>
    <mergeCell ref="E65:E66"/>
    <mergeCell ref="A56:A58"/>
    <mergeCell ref="A62:A64"/>
    <mergeCell ref="B62:B64"/>
    <mergeCell ref="C62:C64"/>
    <mergeCell ref="A53:A55"/>
    <mergeCell ref="B53:B55"/>
    <mergeCell ref="C53:C55"/>
    <mergeCell ref="E53:E55"/>
    <mergeCell ref="C46:C47"/>
    <mergeCell ref="E46:E47"/>
    <mergeCell ref="D46:D47"/>
    <mergeCell ref="C59:C61"/>
    <mergeCell ref="E59:E61"/>
    <mergeCell ref="C56:C58"/>
    <mergeCell ref="E56:E58"/>
    <mergeCell ref="C44:C45"/>
    <mergeCell ref="E44:E45"/>
    <mergeCell ref="C40:C42"/>
    <mergeCell ref="E40:E42"/>
    <mergeCell ref="D40:D42"/>
    <mergeCell ref="D44:D45"/>
    <mergeCell ref="C18:C23"/>
    <mergeCell ref="E18:E23"/>
    <mergeCell ref="E14:E17"/>
    <mergeCell ref="D9:D10"/>
    <mergeCell ref="A188:H188"/>
    <mergeCell ref="C151:C152"/>
    <mergeCell ref="E151:E152"/>
    <mergeCell ref="B151:B152"/>
    <mergeCell ref="A151:A152"/>
    <mergeCell ref="A187:H187"/>
    <mergeCell ref="C154:H154"/>
    <mergeCell ref="A159:H159"/>
    <mergeCell ref="C156:C158"/>
    <mergeCell ref="E156:E158"/>
    <mergeCell ref="A117:A119"/>
    <mergeCell ref="B117:B119"/>
    <mergeCell ref="C117:H119"/>
    <mergeCell ref="E114:E116"/>
    <mergeCell ref="G114:G116"/>
    <mergeCell ref="C114:C116"/>
    <mergeCell ref="A114:A116"/>
    <mergeCell ref="A120:A122"/>
    <mergeCell ref="B120:B122"/>
    <mergeCell ref="C120:H122"/>
    <mergeCell ref="A123:A125"/>
    <mergeCell ref="B123:B125"/>
    <mergeCell ref="C123:H125"/>
    <mergeCell ref="A132:A133"/>
    <mergeCell ref="B132:B133"/>
    <mergeCell ref="C132:C133"/>
    <mergeCell ref="E132:E133"/>
    <mergeCell ref="G110:G113"/>
    <mergeCell ref="A73:H73"/>
    <mergeCell ref="C74:H76"/>
    <mergeCell ref="B74:B76"/>
    <mergeCell ref="H110:H113"/>
    <mergeCell ref="G83:G87"/>
    <mergeCell ref="H83:H87"/>
    <mergeCell ref="A110:A113"/>
    <mergeCell ref="D77:D82"/>
    <mergeCell ref="A77:A82"/>
    <mergeCell ref="G2:H2"/>
    <mergeCell ref="B24:B28"/>
    <mergeCell ref="A24:A28"/>
    <mergeCell ref="B110:B113"/>
    <mergeCell ref="A99:H100"/>
    <mergeCell ref="B94:B98"/>
    <mergeCell ref="C94:C98"/>
    <mergeCell ref="E94:E98"/>
    <mergeCell ref="E110:E113"/>
    <mergeCell ref="B56:B58"/>
    <mergeCell ref="G8:H8"/>
    <mergeCell ref="A5:H5"/>
    <mergeCell ref="B6:B7"/>
    <mergeCell ref="A6:A7"/>
    <mergeCell ref="C6:H7"/>
    <mergeCell ref="A46:A47"/>
    <mergeCell ref="A44:A45"/>
    <mergeCell ref="B2:B3"/>
    <mergeCell ref="A2:A3"/>
    <mergeCell ref="B40:B42"/>
    <mergeCell ref="B44:B45"/>
    <mergeCell ref="B46:B47"/>
    <mergeCell ref="B18:B23"/>
    <mergeCell ref="A40:A42"/>
    <mergeCell ref="A18:A23"/>
    <mergeCell ref="A29:A38"/>
    <mergeCell ref="A9:A10"/>
    <mergeCell ref="B48:B50"/>
    <mergeCell ref="C48:C50"/>
    <mergeCell ref="C24:H28"/>
    <mergeCell ref="B29:B38"/>
    <mergeCell ref="C29:C38"/>
    <mergeCell ref="E29:E38"/>
    <mergeCell ref="E48:E50"/>
    <mergeCell ref="A48:A50"/>
    <mergeCell ref="C12:H12"/>
    <mergeCell ref="B9:B10"/>
    <mergeCell ref="C9:C10"/>
    <mergeCell ref="E9:E10"/>
    <mergeCell ref="A39:H39"/>
    <mergeCell ref="H29:H37"/>
    <mergeCell ref="G29:G37"/>
    <mergeCell ref="B14:B17"/>
    <mergeCell ref="A14:A17"/>
    <mergeCell ref="C14:C17"/>
    <mergeCell ref="G14:G17"/>
    <mergeCell ref="A51:A52"/>
    <mergeCell ref="B51:B52"/>
    <mergeCell ref="H14:H17"/>
    <mergeCell ref="C13:H13"/>
    <mergeCell ref="C43:H43"/>
    <mergeCell ref="G18:G22"/>
    <mergeCell ref="H18:H22"/>
    <mergeCell ref="D14:D17"/>
    <mergeCell ref="D18:D23"/>
    <mergeCell ref="D29:D38"/>
    <mergeCell ref="C110:C113"/>
    <mergeCell ref="A94:A98"/>
    <mergeCell ref="C51:H52"/>
    <mergeCell ref="B83:B87"/>
    <mergeCell ref="A83:A87"/>
    <mergeCell ref="C83:C87"/>
    <mergeCell ref="E83:E87"/>
    <mergeCell ref="A74:A76"/>
    <mergeCell ref="H77:H81"/>
    <mergeCell ref="G77:G81"/>
    <mergeCell ref="A71:A72"/>
    <mergeCell ref="B71:B72"/>
    <mergeCell ref="C71:C72"/>
    <mergeCell ref="E71:E72"/>
    <mergeCell ref="B114:B116"/>
    <mergeCell ref="C181:H181"/>
    <mergeCell ref="C180:H180"/>
    <mergeCell ref="C179:H179"/>
    <mergeCell ref="C162:H162"/>
    <mergeCell ref="C178:H178"/>
    <mergeCell ref="C174:H174"/>
    <mergeCell ref="C140:H140"/>
    <mergeCell ref="G129:H129"/>
    <mergeCell ref="A127:H127"/>
    <mergeCell ref="G88:G92"/>
    <mergeCell ref="H88:H92"/>
    <mergeCell ref="G94:G98"/>
    <mergeCell ref="H94:H98"/>
    <mergeCell ref="D48:D50"/>
    <mergeCell ref="D53:D55"/>
    <mergeCell ref="D56:D58"/>
    <mergeCell ref="D59:D61"/>
    <mergeCell ref="D62:D64"/>
    <mergeCell ref="D65:D66"/>
    <mergeCell ref="D67:D69"/>
    <mergeCell ref="D71:D72"/>
    <mergeCell ref="D83:D87"/>
    <mergeCell ref="D88:D93"/>
    <mergeCell ref="D94:D98"/>
    <mergeCell ref="D101:D103"/>
    <mergeCell ref="D110:D113"/>
    <mergeCell ref="D114:D116"/>
    <mergeCell ref="D130:D131"/>
    <mergeCell ref="D132:D133"/>
    <mergeCell ref="C128:H128"/>
    <mergeCell ref="H114:H116"/>
    <mergeCell ref="E130:E131"/>
    <mergeCell ref="D141:D143"/>
    <mergeCell ref="D144:D145"/>
    <mergeCell ref="D151:D152"/>
    <mergeCell ref="D156:D158"/>
    <mergeCell ref="A146:H146"/>
    <mergeCell ref="C153:H153"/>
    <mergeCell ref="B156:B158"/>
    <mergeCell ref="A156:A158"/>
    <mergeCell ref="D160:D161"/>
    <mergeCell ref="D163:D164"/>
    <mergeCell ref="D165:D166"/>
    <mergeCell ref="D167:D168"/>
    <mergeCell ref="D184:D185"/>
    <mergeCell ref="F9:F10"/>
    <mergeCell ref="F14:F17"/>
    <mergeCell ref="F18:F23"/>
    <mergeCell ref="F29:F38"/>
    <mergeCell ref="F40:F42"/>
    <mergeCell ref="F44:F45"/>
    <mergeCell ref="F46:F47"/>
    <mergeCell ref="F48:F50"/>
    <mergeCell ref="F53:F55"/>
    <mergeCell ref="F56:F58"/>
    <mergeCell ref="F59:F61"/>
    <mergeCell ref="F62:F64"/>
    <mergeCell ref="F65:F66"/>
    <mergeCell ref="F83:F87"/>
    <mergeCell ref="F88:F93"/>
    <mergeCell ref="F94:F98"/>
    <mergeCell ref="F101:F103"/>
    <mergeCell ref="F134:F135"/>
    <mergeCell ref="F136:F137"/>
    <mergeCell ref="F104:F106"/>
    <mergeCell ref="F107:F109"/>
    <mergeCell ref="F110:F113"/>
    <mergeCell ref="F114:F116"/>
    <mergeCell ref="F175:F177"/>
    <mergeCell ref="F184:F185"/>
    <mergeCell ref="F160:F161"/>
    <mergeCell ref="F163:F164"/>
    <mergeCell ref="F165:F166"/>
    <mergeCell ref="F167:F168"/>
    <mergeCell ref="C2:D2"/>
    <mergeCell ref="E2:F2"/>
    <mergeCell ref="F169:F170"/>
    <mergeCell ref="F171:F172"/>
    <mergeCell ref="F141:F143"/>
    <mergeCell ref="F144:F145"/>
    <mergeCell ref="F151:F152"/>
    <mergeCell ref="F156:F158"/>
    <mergeCell ref="F130:F131"/>
    <mergeCell ref="F132:F133"/>
  </mergeCells>
  <hyperlinks>
    <hyperlink ref="G173" location="_ftn2" display="_ftn2"/>
  </hyperlinks>
  <printOptions/>
  <pageMargins left="0.61" right="0.33" top="0.984251968503937" bottom="0.21" header="0.5118110236220472" footer="0.36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F91">
      <selection activeCell="N105" sqref="N105"/>
    </sheetView>
  </sheetViews>
  <sheetFormatPr defaultColWidth="9.00390625" defaultRowHeight="12.75"/>
  <cols>
    <col min="1" max="1" width="4.625" style="412" customWidth="1"/>
    <col min="2" max="2" width="20.125" style="412" customWidth="1"/>
    <col min="3" max="3" width="12.75390625" style="412" customWidth="1"/>
    <col min="4" max="4" width="13.75390625" style="412" customWidth="1"/>
    <col min="5" max="5" width="12.375" style="412" customWidth="1"/>
    <col min="6" max="6" width="13.625" style="412" customWidth="1"/>
    <col min="7" max="7" width="27.125" style="412" customWidth="1"/>
    <col min="8" max="8" width="22.25390625" style="412" customWidth="1"/>
    <col min="9" max="9" width="13.125" style="412" customWidth="1"/>
    <col min="10" max="10" width="14.25390625" style="412" customWidth="1"/>
    <col min="11" max="16384" width="9.125" style="412" customWidth="1"/>
  </cols>
  <sheetData>
    <row r="1" spans="1:8" ht="37.5" customHeight="1">
      <c r="A1" s="413" t="s">
        <v>467</v>
      </c>
      <c r="B1" s="336" t="s">
        <v>1003</v>
      </c>
      <c r="C1" s="532" t="s">
        <v>1004</v>
      </c>
      <c r="D1" s="532"/>
      <c r="E1" s="532" t="s">
        <v>1005</v>
      </c>
      <c r="F1" s="532"/>
      <c r="G1" s="532" t="s">
        <v>1035</v>
      </c>
      <c r="H1" s="418"/>
    </row>
    <row r="2" spans="1:8" ht="117.75" customHeight="1">
      <c r="A2" s="419"/>
      <c r="B2" s="420"/>
      <c r="C2" s="40" t="s">
        <v>1039</v>
      </c>
      <c r="D2" s="40" t="s">
        <v>165</v>
      </c>
      <c r="E2" s="40" t="s">
        <v>1039</v>
      </c>
      <c r="F2" s="40" t="s">
        <v>165</v>
      </c>
      <c r="G2" s="40" t="s">
        <v>1039</v>
      </c>
      <c r="H2" s="47" t="s">
        <v>165</v>
      </c>
    </row>
    <row r="3" spans="1:8" s="427" customFormat="1" ht="16.5" thickBot="1">
      <c r="A3" s="423">
        <v>1</v>
      </c>
      <c r="B3" s="424">
        <v>2</v>
      </c>
      <c r="C3" s="424">
        <v>3</v>
      </c>
      <c r="D3" s="424">
        <v>4</v>
      </c>
      <c r="E3" s="424">
        <v>5</v>
      </c>
      <c r="F3" s="424">
        <v>6</v>
      </c>
      <c r="G3" s="424">
        <v>7</v>
      </c>
      <c r="H3" s="426">
        <v>8</v>
      </c>
    </row>
    <row r="4" spans="1:10" ht="34.5" customHeight="1">
      <c r="A4" s="533" t="s">
        <v>175</v>
      </c>
      <c r="B4" s="435" t="s">
        <v>177</v>
      </c>
      <c r="C4" s="9">
        <v>100</v>
      </c>
      <c r="D4" s="9">
        <v>100</v>
      </c>
      <c r="E4" s="9">
        <v>9085.9</v>
      </c>
      <c r="F4" s="9">
        <v>7060.37</v>
      </c>
      <c r="G4" s="443" t="s">
        <v>434</v>
      </c>
      <c r="H4" s="443"/>
      <c r="I4" s="412">
        <v>35</v>
      </c>
      <c r="J4" s="412">
        <v>70</v>
      </c>
    </row>
    <row r="5" spans="1:10" ht="34.5" customHeight="1">
      <c r="A5" s="534"/>
      <c r="B5" s="435" t="s">
        <v>809</v>
      </c>
      <c r="C5" s="9">
        <v>96.47</v>
      </c>
      <c r="D5" s="9">
        <v>99.97</v>
      </c>
      <c r="E5" s="9">
        <v>6746.74</v>
      </c>
      <c r="F5" s="9">
        <v>9653.87</v>
      </c>
      <c r="G5" s="535" t="s">
        <v>82</v>
      </c>
      <c r="H5" s="535" t="s">
        <v>83</v>
      </c>
      <c r="I5" s="412">
        <v>35</v>
      </c>
      <c r="J5" s="412">
        <v>70</v>
      </c>
    </row>
    <row r="6" spans="1:10" ht="52.5" customHeight="1">
      <c r="A6" s="534"/>
      <c r="B6" s="435" t="s">
        <v>413</v>
      </c>
      <c r="C6" s="9">
        <v>100</v>
      </c>
      <c r="D6" s="9">
        <v>100</v>
      </c>
      <c r="E6" s="9">
        <v>9864.64</v>
      </c>
      <c r="F6" s="9">
        <v>6674.39</v>
      </c>
      <c r="G6" s="9" t="s">
        <v>415</v>
      </c>
      <c r="H6" s="9" t="s">
        <v>414</v>
      </c>
      <c r="I6" s="412">
        <v>35</v>
      </c>
      <c r="J6" s="412">
        <v>70</v>
      </c>
    </row>
    <row r="7" spans="1:10" ht="31.5" customHeight="1">
      <c r="A7" s="534"/>
      <c r="B7" s="435" t="s">
        <v>431</v>
      </c>
      <c r="C7" s="9">
        <v>99.92</v>
      </c>
      <c r="D7" s="9">
        <v>100</v>
      </c>
      <c r="E7" s="9">
        <v>9725.38</v>
      </c>
      <c r="F7" s="9">
        <v>9976</v>
      </c>
      <c r="G7" s="9" t="s">
        <v>432</v>
      </c>
      <c r="H7" s="9" t="s">
        <v>433</v>
      </c>
      <c r="I7" s="412">
        <v>35</v>
      </c>
      <c r="J7" s="412">
        <v>70</v>
      </c>
    </row>
    <row r="8" spans="1:10" ht="87.75" customHeight="1">
      <c r="A8" s="534"/>
      <c r="B8" s="57" t="s">
        <v>435</v>
      </c>
      <c r="C8" s="11">
        <v>97.4</v>
      </c>
      <c r="D8" s="11">
        <v>99.98</v>
      </c>
      <c r="E8" s="11">
        <v>5271</v>
      </c>
      <c r="F8" s="11">
        <v>4805.22</v>
      </c>
      <c r="G8" s="11" t="s">
        <v>437</v>
      </c>
      <c r="H8" s="11" t="s">
        <v>436</v>
      </c>
      <c r="I8" s="412">
        <v>35</v>
      </c>
      <c r="J8" s="412">
        <v>70</v>
      </c>
    </row>
    <row r="9" spans="1:10" ht="26.25" customHeight="1">
      <c r="A9" s="536"/>
      <c r="B9" s="435" t="s">
        <v>439</v>
      </c>
      <c r="C9" s="9">
        <v>99.22</v>
      </c>
      <c r="D9" s="9">
        <v>100</v>
      </c>
      <c r="E9" s="9">
        <v>4405.38</v>
      </c>
      <c r="F9" s="9">
        <v>4549</v>
      </c>
      <c r="G9" s="9" t="s">
        <v>442</v>
      </c>
      <c r="H9" s="9" t="s">
        <v>512</v>
      </c>
      <c r="I9" s="412">
        <v>35</v>
      </c>
      <c r="J9" s="412">
        <v>70</v>
      </c>
    </row>
    <row r="10" spans="1:10" ht="138" customHeight="1">
      <c r="A10" s="537" t="s">
        <v>471</v>
      </c>
      <c r="B10" s="61" t="s">
        <v>482</v>
      </c>
      <c r="C10" s="40">
        <v>98.1</v>
      </c>
      <c r="D10" s="40">
        <v>99.9</v>
      </c>
      <c r="E10" s="40">
        <v>8737</v>
      </c>
      <c r="F10" s="40">
        <v>6238</v>
      </c>
      <c r="G10" s="40" t="s">
        <v>84</v>
      </c>
      <c r="H10" s="40" t="s">
        <v>85</v>
      </c>
      <c r="I10" s="412">
        <v>35</v>
      </c>
      <c r="J10" s="412">
        <v>70</v>
      </c>
    </row>
    <row r="11" spans="1:10" ht="78.75">
      <c r="A11" s="534"/>
      <c r="B11" s="61" t="s">
        <v>485</v>
      </c>
      <c r="C11" s="40">
        <v>100</v>
      </c>
      <c r="D11" s="40">
        <v>100</v>
      </c>
      <c r="E11" s="40">
        <v>6800</v>
      </c>
      <c r="F11" s="40">
        <v>10000</v>
      </c>
      <c r="G11" s="40" t="s">
        <v>86</v>
      </c>
      <c r="H11" s="40" t="s">
        <v>87</v>
      </c>
      <c r="I11" s="412">
        <v>35</v>
      </c>
      <c r="J11" s="412">
        <v>70</v>
      </c>
    </row>
    <row r="12" spans="1:10" ht="110.25">
      <c r="A12" s="534"/>
      <c r="B12" s="61" t="s">
        <v>486</v>
      </c>
      <c r="C12" s="40">
        <v>100</v>
      </c>
      <c r="D12" s="40">
        <v>100</v>
      </c>
      <c r="E12" s="40">
        <v>9418</v>
      </c>
      <c r="F12" s="40">
        <v>9801</v>
      </c>
      <c r="G12" s="40" t="s">
        <v>88</v>
      </c>
      <c r="H12" s="40" t="s">
        <v>89</v>
      </c>
      <c r="I12" s="412">
        <v>35</v>
      </c>
      <c r="J12" s="412">
        <v>70</v>
      </c>
    </row>
    <row r="13" spans="1:10" ht="177.75" customHeight="1">
      <c r="A13" s="534"/>
      <c r="B13" s="61" t="s">
        <v>491</v>
      </c>
      <c r="C13" s="40">
        <v>98.4</v>
      </c>
      <c r="D13" s="40">
        <v>98</v>
      </c>
      <c r="E13" s="40">
        <v>6920</v>
      </c>
      <c r="F13" s="40">
        <v>5198</v>
      </c>
      <c r="G13" s="40" t="s">
        <v>90</v>
      </c>
      <c r="H13" s="40" t="s">
        <v>91</v>
      </c>
      <c r="I13" s="412">
        <v>35</v>
      </c>
      <c r="J13" s="412">
        <v>70</v>
      </c>
    </row>
    <row r="14" spans="1:10" ht="126">
      <c r="A14" s="534"/>
      <c r="B14" s="61" t="s">
        <v>493</v>
      </c>
      <c r="C14" s="40">
        <v>100</v>
      </c>
      <c r="D14" s="40">
        <v>100</v>
      </c>
      <c r="E14" s="40">
        <v>4603</v>
      </c>
      <c r="F14" s="40">
        <v>8966</v>
      </c>
      <c r="G14" s="40" t="s">
        <v>92</v>
      </c>
      <c r="H14" s="40" t="s">
        <v>93</v>
      </c>
      <c r="I14" s="412">
        <v>35</v>
      </c>
      <c r="J14" s="412">
        <v>70</v>
      </c>
    </row>
    <row r="15" spans="1:10" ht="120.75" customHeight="1">
      <c r="A15" s="534"/>
      <c r="B15" s="61" t="s">
        <v>494</v>
      </c>
      <c r="C15" s="40">
        <v>97.3</v>
      </c>
      <c r="D15" s="40">
        <v>99.96</v>
      </c>
      <c r="E15" s="40">
        <v>8060</v>
      </c>
      <c r="F15" s="40">
        <v>9858</v>
      </c>
      <c r="G15" s="40" t="s">
        <v>94</v>
      </c>
      <c r="H15" s="40" t="s">
        <v>95</v>
      </c>
      <c r="I15" s="412">
        <v>35</v>
      </c>
      <c r="J15" s="412">
        <v>70</v>
      </c>
    </row>
    <row r="16" spans="1:10" ht="120.75" customHeight="1">
      <c r="A16" s="534"/>
      <c r="B16" s="61" t="s">
        <v>593</v>
      </c>
      <c r="C16" s="40">
        <v>93.2</v>
      </c>
      <c r="D16" s="40">
        <v>98.7</v>
      </c>
      <c r="E16" s="40">
        <v>5048.37</v>
      </c>
      <c r="F16" s="40">
        <v>8724.1</v>
      </c>
      <c r="G16" s="40" t="s">
        <v>96</v>
      </c>
      <c r="H16" s="40" t="s">
        <v>97</v>
      </c>
      <c r="I16" s="412">
        <v>35</v>
      </c>
      <c r="J16" s="412">
        <v>70</v>
      </c>
    </row>
    <row r="17" spans="1:10" ht="115.5" customHeight="1">
      <c r="A17" s="534"/>
      <c r="B17" s="61" t="s">
        <v>495</v>
      </c>
      <c r="C17" s="40">
        <v>98</v>
      </c>
      <c r="D17" s="40">
        <v>94.7</v>
      </c>
      <c r="E17" s="40">
        <v>4573</v>
      </c>
      <c r="F17" s="40">
        <v>4184</v>
      </c>
      <c r="G17" s="40" t="s">
        <v>98</v>
      </c>
      <c r="H17" s="40" t="s">
        <v>99</v>
      </c>
      <c r="I17" s="412">
        <v>35</v>
      </c>
      <c r="J17" s="412">
        <v>70</v>
      </c>
    </row>
    <row r="18" spans="1:10" ht="110.25">
      <c r="A18" s="534"/>
      <c r="B18" s="61" t="s">
        <v>497</v>
      </c>
      <c r="C18" s="40">
        <v>100</v>
      </c>
      <c r="D18" s="40">
        <v>100</v>
      </c>
      <c r="E18" s="40">
        <v>0</v>
      </c>
      <c r="F18" s="40">
        <v>0</v>
      </c>
      <c r="G18" s="40" t="s">
        <v>134</v>
      </c>
      <c r="H18" s="40" t="s">
        <v>134</v>
      </c>
      <c r="I18" s="412">
        <v>35</v>
      </c>
      <c r="J18" s="412">
        <v>70</v>
      </c>
    </row>
    <row r="19" spans="1:10" ht="151.5" customHeight="1">
      <c r="A19" s="534"/>
      <c r="B19" s="61" t="s">
        <v>504</v>
      </c>
      <c r="C19" s="40">
        <v>99.1</v>
      </c>
      <c r="D19" s="40">
        <v>99</v>
      </c>
      <c r="E19" s="40">
        <v>6454</v>
      </c>
      <c r="F19" s="40">
        <v>6613</v>
      </c>
      <c r="G19" s="40" t="s">
        <v>100</v>
      </c>
      <c r="H19" s="40" t="s">
        <v>101</v>
      </c>
      <c r="I19" s="412">
        <v>35</v>
      </c>
      <c r="J19" s="412">
        <v>70</v>
      </c>
    </row>
    <row r="20" spans="1:10" ht="78.75">
      <c r="A20" s="534"/>
      <c r="B20" s="117" t="s">
        <v>508</v>
      </c>
      <c r="C20" s="119">
        <v>100</v>
      </c>
      <c r="D20" s="119">
        <v>100</v>
      </c>
      <c r="E20" s="119">
        <v>9940</v>
      </c>
      <c r="F20" s="119">
        <v>5005</v>
      </c>
      <c r="G20" s="119" t="s">
        <v>102</v>
      </c>
      <c r="H20" s="119" t="s">
        <v>103</v>
      </c>
      <c r="I20" s="412">
        <v>35</v>
      </c>
      <c r="J20" s="412">
        <v>70</v>
      </c>
    </row>
    <row r="21" spans="1:10" ht="51" customHeight="1">
      <c r="A21" s="538" t="s">
        <v>443</v>
      </c>
      <c r="B21" s="435" t="s">
        <v>447</v>
      </c>
      <c r="C21" s="9">
        <v>99.8</v>
      </c>
      <c r="D21" s="9">
        <v>98.5</v>
      </c>
      <c r="E21" s="9">
        <v>9451</v>
      </c>
      <c r="F21" s="9">
        <v>5165.83</v>
      </c>
      <c r="G21" s="9" t="s">
        <v>448</v>
      </c>
      <c r="H21" s="9" t="s">
        <v>449</v>
      </c>
      <c r="I21" s="412">
        <v>35</v>
      </c>
      <c r="J21" s="412">
        <v>70</v>
      </c>
    </row>
    <row r="22" spans="1:10" ht="15.75" customHeight="1">
      <c r="A22" s="538"/>
      <c r="B22" s="435" t="s">
        <v>450</v>
      </c>
      <c r="C22" s="9">
        <v>99.97</v>
      </c>
      <c r="D22" s="9">
        <v>99.99</v>
      </c>
      <c r="E22" s="9">
        <v>9864.32</v>
      </c>
      <c r="F22" s="9">
        <v>8166.18</v>
      </c>
      <c r="G22" s="9" t="s">
        <v>451</v>
      </c>
      <c r="H22" s="9" t="s">
        <v>452</v>
      </c>
      <c r="I22" s="412">
        <v>35</v>
      </c>
      <c r="J22" s="412">
        <v>70</v>
      </c>
    </row>
    <row r="23" spans="1:10" ht="15.75" customHeight="1">
      <c r="A23" s="538"/>
      <c r="B23" s="435" t="s">
        <v>453</v>
      </c>
      <c r="C23" s="9">
        <v>98.84</v>
      </c>
      <c r="D23" s="9">
        <v>99.98</v>
      </c>
      <c r="E23" s="9">
        <v>7353.7</v>
      </c>
      <c r="F23" s="9">
        <v>6518</v>
      </c>
      <c r="G23" s="9" t="s">
        <v>454</v>
      </c>
      <c r="H23" s="9" t="s">
        <v>455</v>
      </c>
      <c r="I23" s="412">
        <v>35</v>
      </c>
      <c r="J23" s="412">
        <v>70</v>
      </c>
    </row>
    <row r="24" spans="1:10" ht="15.75" customHeight="1" thickBot="1">
      <c r="A24" s="539"/>
      <c r="B24" s="435" t="s">
        <v>456</v>
      </c>
      <c r="C24" s="9">
        <v>96</v>
      </c>
      <c r="D24" s="9">
        <v>97</v>
      </c>
      <c r="E24" s="9">
        <v>6712.4</v>
      </c>
      <c r="F24" s="9">
        <v>6788.76</v>
      </c>
      <c r="G24" s="9" t="s">
        <v>458</v>
      </c>
      <c r="H24" s="9" t="s">
        <v>457</v>
      </c>
      <c r="I24" s="412">
        <v>35</v>
      </c>
      <c r="J24" s="412">
        <v>70</v>
      </c>
    </row>
    <row r="25" spans="1:10" ht="173.25" customHeight="1">
      <c r="A25" s="540" t="s">
        <v>763</v>
      </c>
      <c r="B25" s="541" t="s">
        <v>766</v>
      </c>
      <c r="C25" s="102">
        <v>95</v>
      </c>
      <c r="D25" s="102">
        <v>89.5</v>
      </c>
      <c r="E25" s="102">
        <v>7391</v>
      </c>
      <c r="F25" s="102">
        <v>3873</v>
      </c>
      <c r="G25" s="102" t="s">
        <v>773</v>
      </c>
      <c r="H25" s="102" t="s">
        <v>774</v>
      </c>
      <c r="I25" s="412">
        <v>35</v>
      </c>
      <c r="J25" s="412">
        <v>70</v>
      </c>
    </row>
    <row r="26" spans="1:10" ht="117" customHeight="1">
      <c r="A26" s="542"/>
      <c r="B26" s="541" t="s">
        <v>733</v>
      </c>
      <c r="C26" s="102">
        <v>100</v>
      </c>
      <c r="D26" s="102">
        <v>99.23</v>
      </c>
      <c r="E26" s="102">
        <v>5013.42</v>
      </c>
      <c r="F26" s="102">
        <v>4216.38</v>
      </c>
      <c r="G26" s="102" t="s">
        <v>104</v>
      </c>
      <c r="H26" s="102" t="s">
        <v>105</v>
      </c>
      <c r="I26" s="412">
        <v>35</v>
      </c>
      <c r="J26" s="412">
        <v>70</v>
      </c>
    </row>
    <row r="27" spans="1:10" ht="57" customHeight="1">
      <c r="A27" s="542"/>
      <c r="B27" s="61" t="s">
        <v>764</v>
      </c>
      <c r="C27" s="40">
        <v>99</v>
      </c>
      <c r="D27" s="40">
        <v>100</v>
      </c>
      <c r="E27" s="40">
        <v>8016</v>
      </c>
      <c r="F27" s="40">
        <v>9750</v>
      </c>
      <c r="G27" s="40" t="s">
        <v>775</v>
      </c>
      <c r="H27" s="40" t="s">
        <v>776</v>
      </c>
      <c r="I27" s="412">
        <v>35</v>
      </c>
      <c r="J27" s="412">
        <v>70</v>
      </c>
    </row>
    <row r="28" spans="1:10" ht="15.75" customHeight="1">
      <c r="A28" s="542"/>
      <c r="B28" s="61" t="s">
        <v>767</v>
      </c>
      <c r="C28" s="40">
        <v>100</v>
      </c>
      <c r="D28" s="40">
        <v>100</v>
      </c>
      <c r="E28" s="40">
        <v>6754</v>
      </c>
      <c r="F28" s="40">
        <v>7639</v>
      </c>
      <c r="G28" s="40" t="s">
        <v>777</v>
      </c>
      <c r="H28" s="40" t="s">
        <v>778</v>
      </c>
      <c r="I28" s="412">
        <v>35</v>
      </c>
      <c r="J28" s="412">
        <v>70</v>
      </c>
    </row>
    <row r="29" spans="1:10" ht="15.75" customHeight="1">
      <c r="A29" s="542"/>
      <c r="B29" s="61" t="s">
        <v>771</v>
      </c>
      <c r="C29" s="40">
        <v>100</v>
      </c>
      <c r="D29" s="40">
        <v>100</v>
      </c>
      <c r="E29" s="40">
        <v>7785</v>
      </c>
      <c r="F29" s="40">
        <v>6895</v>
      </c>
      <c r="G29" s="40" t="s">
        <v>779</v>
      </c>
      <c r="H29" s="40" t="s">
        <v>780</v>
      </c>
      <c r="I29" s="412">
        <v>35</v>
      </c>
      <c r="J29" s="412">
        <v>70</v>
      </c>
    </row>
    <row r="30" spans="1:10" ht="25.5" customHeight="1">
      <c r="A30" s="404" t="s">
        <v>714</v>
      </c>
      <c r="B30" s="38" t="s">
        <v>716</v>
      </c>
      <c r="C30" s="33">
        <v>100</v>
      </c>
      <c r="D30" s="33">
        <v>100</v>
      </c>
      <c r="E30" s="33">
        <v>10000</v>
      </c>
      <c r="F30" s="33">
        <v>10000</v>
      </c>
      <c r="G30" s="406" t="s">
        <v>650</v>
      </c>
      <c r="H30" s="406"/>
      <c r="I30" s="412">
        <v>35</v>
      </c>
      <c r="J30" s="412">
        <v>70</v>
      </c>
    </row>
    <row r="31" spans="1:10" ht="78.75">
      <c r="A31" s="543"/>
      <c r="B31" s="38" t="s">
        <v>717</v>
      </c>
      <c r="C31" s="33">
        <v>99.65</v>
      </c>
      <c r="D31" s="33">
        <v>99.81</v>
      </c>
      <c r="E31" s="33">
        <v>4545.46</v>
      </c>
      <c r="F31" s="33">
        <v>8486.73</v>
      </c>
      <c r="G31" s="33" t="s">
        <v>106</v>
      </c>
      <c r="H31" s="33" t="s">
        <v>107</v>
      </c>
      <c r="I31" s="412">
        <v>35</v>
      </c>
      <c r="J31" s="412">
        <v>70</v>
      </c>
    </row>
    <row r="32" spans="1:10" ht="78.75">
      <c r="A32" s="543"/>
      <c r="B32" s="38" t="s">
        <v>718</v>
      </c>
      <c r="C32" s="33">
        <v>96.03</v>
      </c>
      <c r="D32" s="33">
        <v>96.56</v>
      </c>
      <c r="E32" s="33">
        <v>5411.56</v>
      </c>
      <c r="F32" s="33">
        <v>4687.77</v>
      </c>
      <c r="G32" s="33" t="s">
        <v>108</v>
      </c>
      <c r="H32" s="33" t="s">
        <v>109</v>
      </c>
      <c r="I32" s="412">
        <v>35</v>
      </c>
      <c r="J32" s="412">
        <v>70</v>
      </c>
    </row>
    <row r="33" spans="1:10" ht="78.75">
      <c r="A33" s="543"/>
      <c r="B33" s="38" t="s">
        <v>719</v>
      </c>
      <c r="C33" s="33">
        <v>92.61</v>
      </c>
      <c r="D33" s="33">
        <v>84.38</v>
      </c>
      <c r="E33" s="33">
        <v>4638.78</v>
      </c>
      <c r="F33" s="34">
        <v>4404.91</v>
      </c>
      <c r="G33" s="33" t="s">
        <v>110</v>
      </c>
      <c r="H33" s="33" t="s">
        <v>111</v>
      </c>
      <c r="I33" s="412">
        <v>35</v>
      </c>
      <c r="J33" s="412">
        <v>70</v>
      </c>
    </row>
    <row r="34" spans="1:10" ht="126">
      <c r="A34" s="543"/>
      <c r="B34" s="38" t="s">
        <v>720</v>
      </c>
      <c r="C34" s="33">
        <v>98.31</v>
      </c>
      <c r="D34" s="33">
        <v>98.59</v>
      </c>
      <c r="E34" s="33">
        <v>5035.89</v>
      </c>
      <c r="F34" s="33">
        <v>5147.25</v>
      </c>
      <c r="G34" s="32" t="s">
        <v>112</v>
      </c>
      <c r="H34" s="245" t="s">
        <v>113</v>
      </c>
      <c r="I34" s="412">
        <v>35</v>
      </c>
      <c r="J34" s="412">
        <v>70</v>
      </c>
    </row>
    <row r="35" spans="1:10" ht="126.75" thickBot="1">
      <c r="A35" s="543"/>
      <c r="B35" s="38" t="s">
        <v>721</v>
      </c>
      <c r="C35" s="33">
        <v>100</v>
      </c>
      <c r="D35" s="33">
        <v>100</v>
      </c>
      <c r="E35" s="33">
        <v>9980.02</v>
      </c>
      <c r="F35" s="33">
        <v>9920.32</v>
      </c>
      <c r="G35" s="35" t="s">
        <v>114</v>
      </c>
      <c r="H35" s="36" t="s">
        <v>115</v>
      </c>
      <c r="I35" s="412">
        <v>35</v>
      </c>
      <c r="J35" s="412">
        <v>70</v>
      </c>
    </row>
    <row r="36" spans="1:10" ht="110.25">
      <c r="A36" s="543"/>
      <c r="B36" s="544" t="s">
        <v>672</v>
      </c>
      <c r="C36" s="33">
        <v>100</v>
      </c>
      <c r="D36" s="33">
        <v>100</v>
      </c>
      <c r="E36" s="33">
        <v>4475.59</v>
      </c>
      <c r="F36" s="34">
        <v>5487</v>
      </c>
      <c r="G36" s="545" t="s">
        <v>116</v>
      </c>
      <c r="H36" s="32" t="s">
        <v>117</v>
      </c>
      <c r="I36" s="412">
        <v>35</v>
      </c>
      <c r="J36" s="412">
        <v>70</v>
      </c>
    </row>
    <row r="37" spans="1:10" ht="31.5">
      <c r="A37" s="546"/>
      <c r="B37" s="487" t="s">
        <v>799</v>
      </c>
      <c r="C37" s="24">
        <v>100</v>
      </c>
      <c r="D37" s="547">
        <v>100</v>
      </c>
      <c r="E37" s="24">
        <v>5000.32</v>
      </c>
      <c r="F37" s="548">
        <v>9900.5</v>
      </c>
      <c r="G37" s="535" t="s">
        <v>1</v>
      </c>
      <c r="H37" s="535" t="s">
        <v>2</v>
      </c>
      <c r="I37" s="412">
        <v>35</v>
      </c>
      <c r="J37" s="412">
        <v>70</v>
      </c>
    </row>
    <row r="38" spans="1:10" ht="56.25" customHeight="1">
      <c r="A38" s="537" t="s">
        <v>5</v>
      </c>
      <c r="B38" s="435" t="s">
        <v>1025</v>
      </c>
      <c r="C38" s="9">
        <v>100</v>
      </c>
      <c r="D38" s="9">
        <v>100</v>
      </c>
      <c r="E38" s="9">
        <v>10000</v>
      </c>
      <c r="F38" s="9">
        <v>10000</v>
      </c>
      <c r="G38" s="9" t="s">
        <v>166</v>
      </c>
      <c r="H38" s="9" t="s">
        <v>166</v>
      </c>
      <c r="I38" s="412">
        <v>35</v>
      </c>
      <c r="J38" s="412">
        <v>70</v>
      </c>
    </row>
    <row r="39" spans="1:10" ht="31.5">
      <c r="A39" s="534"/>
      <c r="B39" s="435" t="s">
        <v>1026</v>
      </c>
      <c r="C39" s="9">
        <v>100</v>
      </c>
      <c r="D39" s="9">
        <v>100</v>
      </c>
      <c r="E39" s="549">
        <v>7190.39</v>
      </c>
      <c r="F39" s="549">
        <v>9640.7</v>
      </c>
      <c r="G39" s="40" t="s">
        <v>169</v>
      </c>
      <c r="H39" s="40" t="s">
        <v>168</v>
      </c>
      <c r="I39" s="412">
        <v>35</v>
      </c>
      <c r="J39" s="412">
        <v>70</v>
      </c>
    </row>
    <row r="40" spans="1:10" ht="63">
      <c r="A40" s="534"/>
      <c r="B40" s="435" t="s">
        <v>9</v>
      </c>
      <c r="C40" s="9">
        <v>100</v>
      </c>
      <c r="D40" s="9">
        <v>100</v>
      </c>
      <c r="E40" s="9">
        <v>10000</v>
      </c>
      <c r="F40" s="9">
        <v>10000</v>
      </c>
      <c r="G40" s="9" t="s">
        <v>170</v>
      </c>
      <c r="H40" s="9" t="s">
        <v>170</v>
      </c>
      <c r="I40" s="412">
        <v>35</v>
      </c>
      <c r="J40" s="412">
        <v>70</v>
      </c>
    </row>
    <row r="41" spans="1:10" ht="31.5">
      <c r="A41" s="534"/>
      <c r="B41" s="435" t="s">
        <v>10</v>
      </c>
      <c r="C41" s="9">
        <v>100</v>
      </c>
      <c r="D41" s="9">
        <v>100</v>
      </c>
      <c r="E41" s="549">
        <v>9856.927144949477</v>
      </c>
      <c r="F41" s="549">
        <v>9410.97658277071</v>
      </c>
      <c r="G41" s="40" t="s">
        <v>118</v>
      </c>
      <c r="H41" s="40" t="s">
        <v>524</v>
      </c>
      <c r="I41" s="412">
        <v>35</v>
      </c>
      <c r="J41" s="412">
        <v>70</v>
      </c>
    </row>
    <row r="42" spans="1:10" ht="40.5" customHeight="1">
      <c r="A42" s="534"/>
      <c r="B42" s="435" t="s">
        <v>13</v>
      </c>
      <c r="C42" s="550">
        <v>99.81351981351982</v>
      </c>
      <c r="D42" s="550">
        <v>99.99985287047257</v>
      </c>
      <c r="E42" s="9">
        <v>5866</v>
      </c>
      <c r="F42" s="9">
        <v>5927</v>
      </c>
      <c r="G42" s="9" t="s">
        <v>173</v>
      </c>
      <c r="H42" s="9" t="s">
        <v>174</v>
      </c>
      <c r="I42" s="412">
        <v>35</v>
      </c>
      <c r="J42" s="412">
        <v>70</v>
      </c>
    </row>
    <row r="43" spans="1:10" ht="31.5">
      <c r="A43" s="534"/>
      <c r="B43" s="435" t="s">
        <v>992</v>
      </c>
      <c r="C43" s="9">
        <v>100</v>
      </c>
      <c r="D43" s="9">
        <v>0</v>
      </c>
      <c r="E43" s="9">
        <v>10000</v>
      </c>
      <c r="F43" s="9">
        <v>0</v>
      </c>
      <c r="G43" s="9" t="s">
        <v>794</v>
      </c>
      <c r="H43" s="9" t="s">
        <v>18</v>
      </c>
      <c r="I43" s="412">
        <v>35</v>
      </c>
      <c r="J43" s="412">
        <v>70</v>
      </c>
    </row>
    <row r="44" spans="1:10" ht="157.5">
      <c r="A44" s="536"/>
      <c r="B44" s="435" t="s">
        <v>19</v>
      </c>
      <c r="C44" s="549">
        <v>79.3</v>
      </c>
      <c r="D44" s="549">
        <v>78.41</v>
      </c>
      <c r="E44" s="549">
        <v>2638.5</v>
      </c>
      <c r="F44" s="549">
        <v>3444.57</v>
      </c>
      <c r="G44" s="40" t="s">
        <v>119</v>
      </c>
      <c r="H44" s="40" t="s">
        <v>120</v>
      </c>
      <c r="I44" s="412">
        <v>35</v>
      </c>
      <c r="J44" s="412">
        <v>70</v>
      </c>
    </row>
    <row r="45" spans="1:10" ht="92.25" customHeight="1">
      <c r="A45" s="537" t="s">
        <v>1006</v>
      </c>
      <c r="B45" s="435" t="s">
        <v>26</v>
      </c>
      <c r="C45" s="9">
        <v>100</v>
      </c>
      <c r="D45" s="9">
        <v>100</v>
      </c>
      <c r="E45" s="9">
        <v>7394.1399</v>
      </c>
      <c r="F45" s="9">
        <v>8747.6343</v>
      </c>
      <c r="G45" s="40" t="s">
        <v>121</v>
      </c>
      <c r="H45" s="40" t="s">
        <v>121</v>
      </c>
      <c r="I45" s="412">
        <v>35</v>
      </c>
      <c r="J45" s="412">
        <v>70</v>
      </c>
    </row>
    <row r="46" spans="1:10" ht="36" customHeight="1">
      <c r="A46" s="534"/>
      <c r="B46" s="435" t="s">
        <v>32</v>
      </c>
      <c r="C46" s="9">
        <v>100</v>
      </c>
      <c r="D46" s="9">
        <v>100</v>
      </c>
      <c r="E46" s="9">
        <v>9599</v>
      </c>
      <c r="F46" s="9">
        <v>9906</v>
      </c>
      <c r="G46" s="61" t="s">
        <v>122</v>
      </c>
      <c r="H46" s="61" t="s">
        <v>122</v>
      </c>
      <c r="I46" s="412">
        <v>35</v>
      </c>
      <c r="J46" s="412">
        <v>70</v>
      </c>
    </row>
    <row r="47" spans="1:10" ht="75" customHeight="1">
      <c r="A47" s="534"/>
      <c r="B47" s="435" t="s">
        <v>37</v>
      </c>
      <c r="C47" s="9">
        <v>99.47</v>
      </c>
      <c r="D47" s="9">
        <v>99.85</v>
      </c>
      <c r="E47" s="9">
        <v>9148.6</v>
      </c>
      <c r="F47" s="9">
        <v>3653.9</v>
      </c>
      <c r="G47" s="40" t="s">
        <v>123</v>
      </c>
      <c r="H47" s="40" t="s">
        <v>124</v>
      </c>
      <c r="I47" s="412">
        <v>35</v>
      </c>
      <c r="J47" s="412">
        <v>70</v>
      </c>
    </row>
    <row r="48" spans="1:10" ht="66" customHeight="1">
      <c r="A48" s="534"/>
      <c r="B48" s="435" t="s">
        <v>42</v>
      </c>
      <c r="C48" s="9">
        <v>100</v>
      </c>
      <c r="D48" s="9">
        <v>100</v>
      </c>
      <c r="E48" s="9">
        <v>5888.5</v>
      </c>
      <c r="F48" s="9">
        <v>8099.3</v>
      </c>
      <c r="G48" s="40" t="s">
        <v>125</v>
      </c>
      <c r="H48" s="40" t="s">
        <v>791</v>
      </c>
      <c r="I48" s="412">
        <v>35</v>
      </c>
      <c r="J48" s="412">
        <v>70</v>
      </c>
    </row>
    <row r="49" spans="1:10" ht="78.75" customHeight="1">
      <c r="A49" s="534"/>
      <c r="B49" s="435" t="s">
        <v>47</v>
      </c>
      <c r="C49" s="9">
        <v>100</v>
      </c>
      <c r="D49" s="9">
        <v>100</v>
      </c>
      <c r="E49" s="9">
        <v>9995.95183</v>
      </c>
      <c r="F49" s="9">
        <v>9999.974725</v>
      </c>
      <c r="G49" s="40" t="s">
        <v>126</v>
      </c>
      <c r="H49" s="40" t="s">
        <v>126</v>
      </c>
      <c r="I49" s="412">
        <v>35</v>
      </c>
      <c r="J49" s="412">
        <v>70</v>
      </c>
    </row>
    <row r="50" spans="1:10" ht="78.75" customHeight="1">
      <c r="A50" s="534"/>
      <c r="B50" s="435" t="s">
        <v>52</v>
      </c>
      <c r="C50" s="9">
        <v>100</v>
      </c>
      <c r="D50" s="9">
        <v>100</v>
      </c>
      <c r="E50" s="9">
        <v>9840.7</v>
      </c>
      <c r="F50" s="9">
        <v>8200</v>
      </c>
      <c r="G50" s="551" t="s">
        <v>127</v>
      </c>
      <c r="H50" s="551" t="s">
        <v>128</v>
      </c>
      <c r="I50" s="412">
        <v>35</v>
      </c>
      <c r="J50" s="412">
        <v>70</v>
      </c>
    </row>
    <row r="51" spans="1:10" ht="21" customHeight="1">
      <c r="A51" s="534"/>
      <c r="B51" s="435" t="s">
        <v>57</v>
      </c>
      <c r="C51" s="9">
        <v>100</v>
      </c>
      <c r="D51" s="9">
        <v>100</v>
      </c>
      <c r="E51" s="9">
        <v>10000</v>
      </c>
      <c r="F51" s="9">
        <v>10000</v>
      </c>
      <c r="G51" s="40" t="s">
        <v>129</v>
      </c>
      <c r="H51" s="40" t="s">
        <v>129</v>
      </c>
      <c r="I51" s="412">
        <v>35</v>
      </c>
      <c r="J51" s="412">
        <v>70</v>
      </c>
    </row>
    <row r="52" spans="1:10" ht="141.75">
      <c r="A52" s="534"/>
      <c r="B52" s="435" t="s">
        <v>60</v>
      </c>
      <c r="C52" s="551">
        <v>58.97</v>
      </c>
      <c r="D52" s="551">
        <v>56.71</v>
      </c>
      <c r="E52" s="551">
        <v>2306.08</v>
      </c>
      <c r="F52" s="551">
        <v>9980.69</v>
      </c>
      <c r="G52" s="551" t="s">
        <v>130</v>
      </c>
      <c r="H52" s="9" t="s">
        <v>131</v>
      </c>
      <c r="I52" s="412">
        <v>35</v>
      </c>
      <c r="J52" s="412">
        <v>70</v>
      </c>
    </row>
    <row r="53" spans="1:10" ht="47.25">
      <c r="A53" s="534"/>
      <c r="B53" s="435" t="s">
        <v>71</v>
      </c>
      <c r="C53" s="9">
        <v>100</v>
      </c>
      <c r="D53" s="9">
        <v>100</v>
      </c>
      <c r="E53" s="9">
        <v>10000</v>
      </c>
      <c r="F53" s="9">
        <v>10000</v>
      </c>
      <c r="G53" s="40" t="s">
        <v>792</v>
      </c>
      <c r="H53" s="40" t="s">
        <v>792</v>
      </c>
      <c r="I53" s="412">
        <v>35</v>
      </c>
      <c r="J53" s="412">
        <v>70</v>
      </c>
    </row>
    <row r="54" spans="1:10" ht="31.5">
      <c r="A54" s="534"/>
      <c r="B54" s="435" t="s">
        <v>73</v>
      </c>
      <c r="C54" s="9">
        <v>99.8322</v>
      </c>
      <c r="D54" s="9">
        <v>99.8057</v>
      </c>
      <c r="E54" s="9">
        <v>9806.072599</v>
      </c>
      <c r="F54" s="9">
        <v>9463.169187</v>
      </c>
      <c r="G54" s="40" t="s">
        <v>793</v>
      </c>
      <c r="H54" s="40" t="s">
        <v>793</v>
      </c>
      <c r="I54" s="412">
        <v>35</v>
      </c>
      <c r="J54" s="412">
        <v>70</v>
      </c>
    </row>
    <row r="55" spans="1:10" ht="45.75" customHeight="1">
      <c r="A55" s="536"/>
      <c r="B55" s="435" t="s">
        <v>76</v>
      </c>
      <c r="C55" s="9">
        <v>100</v>
      </c>
      <c r="D55" s="9">
        <v>100</v>
      </c>
      <c r="E55" s="9">
        <v>6481.13</v>
      </c>
      <c r="F55" s="9">
        <v>9813.77</v>
      </c>
      <c r="G55" s="9" t="s">
        <v>132</v>
      </c>
      <c r="H55" s="9" t="s">
        <v>133</v>
      </c>
      <c r="I55" s="412">
        <v>35</v>
      </c>
      <c r="J55" s="412">
        <v>70</v>
      </c>
    </row>
  </sheetData>
  <mergeCells count="14">
    <mergeCell ref="G30:H30"/>
    <mergeCell ref="G4:H4"/>
    <mergeCell ref="G1:H1"/>
    <mergeCell ref="A1:A2"/>
    <mergeCell ref="B1:B2"/>
    <mergeCell ref="C1:D1"/>
    <mergeCell ref="E1:F1"/>
    <mergeCell ref="A30:A37"/>
    <mergeCell ref="A4:A9"/>
    <mergeCell ref="A38:A44"/>
    <mergeCell ref="A45:A55"/>
    <mergeCell ref="A10:A20"/>
    <mergeCell ref="A25:A29"/>
    <mergeCell ref="A21:A24"/>
  </mergeCells>
  <hyperlinks>
    <hyperlink ref="G51" location="_ftn2" display="_ftn2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C52">
      <selection activeCell="J54" sqref="J54"/>
    </sheetView>
  </sheetViews>
  <sheetFormatPr defaultColWidth="9.00390625" defaultRowHeight="12.75"/>
  <cols>
    <col min="1" max="1" width="4.625" style="412" customWidth="1"/>
    <col min="2" max="2" width="20.125" style="412" customWidth="1"/>
    <col min="3" max="3" width="12.75390625" style="412" customWidth="1"/>
    <col min="4" max="4" width="13.75390625" style="412" customWidth="1"/>
    <col min="5" max="5" width="12.375" style="412" customWidth="1"/>
    <col min="6" max="6" width="13.625" style="412" customWidth="1"/>
    <col min="7" max="7" width="27.125" style="412" customWidth="1"/>
    <col min="8" max="8" width="22.25390625" style="412" customWidth="1"/>
    <col min="9" max="9" width="13.125" style="412" customWidth="1"/>
    <col min="10" max="10" width="14.25390625" style="412" customWidth="1"/>
    <col min="11" max="16384" width="9.125" style="412" customWidth="1"/>
  </cols>
  <sheetData>
    <row r="1" spans="1:8" ht="37.5" customHeight="1">
      <c r="A1" s="413" t="s">
        <v>467</v>
      </c>
      <c r="B1" s="336" t="s">
        <v>1003</v>
      </c>
      <c r="C1" s="532" t="s">
        <v>1004</v>
      </c>
      <c r="D1" s="532"/>
      <c r="E1" s="532" t="s">
        <v>1005</v>
      </c>
      <c r="F1" s="532"/>
      <c r="G1" s="532" t="s">
        <v>1035</v>
      </c>
      <c r="H1" s="418"/>
    </row>
    <row r="2" spans="1:8" ht="117.75" customHeight="1">
      <c r="A2" s="419"/>
      <c r="B2" s="420"/>
      <c r="C2" s="40" t="s">
        <v>1039</v>
      </c>
      <c r="D2" s="40" t="s">
        <v>165</v>
      </c>
      <c r="E2" s="40" t="s">
        <v>1039</v>
      </c>
      <c r="F2" s="40" t="s">
        <v>165</v>
      </c>
      <c r="G2" s="40" t="s">
        <v>1039</v>
      </c>
      <c r="H2" s="47" t="s">
        <v>165</v>
      </c>
    </row>
    <row r="3" spans="1:8" s="427" customFormat="1" ht="16.5" thickBot="1">
      <c r="A3" s="423">
        <v>1</v>
      </c>
      <c r="B3" s="424">
        <v>2</v>
      </c>
      <c r="C3" s="424">
        <v>3</v>
      </c>
      <c r="D3" s="424">
        <v>4</v>
      </c>
      <c r="E3" s="424">
        <v>5</v>
      </c>
      <c r="F3" s="424">
        <v>6</v>
      </c>
      <c r="G3" s="424">
        <v>7</v>
      </c>
      <c r="H3" s="426">
        <v>8</v>
      </c>
    </row>
    <row r="4" spans="1:10" ht="34.5" customHeight="1">
      <c r="A4" s="533" t="s">
        <v>175</v>
      </c>
      <c r="B4" s="435" t="s">
        <v>177</v>
      </c>
      <c r="C4" s="9">
        <v>100</v>
      </c>
      <c r="D4" s="9">
        <v>100</v>
      </c>
      <c r="E4" s="9">
        <v>9085.9</v>
      </c>
      <c r="F4" s="9">
        <v>7060.37</v>
      </c>
      <c r="G4" s="443" t="s">
        <v>434</v>
      </c>
      <c r="H4" s="443"/>
      <c r="I4" s="412">
        <v>800</v>
      </c>
      <c r="J4" s="412">
        <v>1800</v>
      </c>
    </row>
    <row r="5" spans="1:10" ht="34.5" customHeight="1">
      <c r="A5" s="534"/>
      <c r="B5" s="435" t="s">
        <v>809</v>
      </c>
      <c r="C5" s="9">
        <v>96.47</v>
      </c>
      <c r="D5" s="9">
        <v>99.97</v>
      </c>
      <c r="E5" s="9">
        <v>6746.74</v>
      </c>
      <c r="F5" s="9">
        <v>9653.87</v>
      </c>
      <c r="G5" s="535" t="s">
        <v>82</v>
      </c>
      <c r="H5" s="535" t="s">
        <v>83</v>
      </c>
      <c r="I5" s="412">
        <v>800</v>
      </c>
      <c r="J5" s="412">
        <v>1800</v>
      </c>
    </row>
    <row r="6" spans="1:10" ht="52.5" customHeight="1">
      <c r="A6" s="534"/>
      <c r="B6" s="435" t="s">
        <v>413</v>
      </c>
      <c r="C6" s="9">
        <v>100</v>
      </c>
      <c r="D6" s="9">
        <v>100</v>
      </c>
      <c r="E6" s="9">
        <v>9864.64</v>
      </c>
      <c r="F6" s="9">
        <v>6674.39</v>
      </c>
      <c r="G6" s="9" t="s">
        <v>415</v>
      </c>
      <c r="H6" s="9" t="s">
        <v>414</v>
      </c>
      <c r="I6" s="412">
        <v>800</v>
      </c>
      <c r="J6" s="412">
        <v>1800</v>
      </c>
    </row>
    <row r="7" spans="1:10" ht="15.75" customHeight="1">
      <c r="A7" s="534"/>
      <c r="B7" s="435" t="s">
        <v>431</v>
      </c>
      <c r="C7" s="9">
        <v>99.92</v>
      </c>
      <c r="D7" s="9">
        <v>100</v>
      </c>
      <c r="E7" s="9">
        <v>9725.38</v>
      </c>
      <c r="F7" s="9">
        <v>9976</v>
      </c>
      <c r="G7" s="9" t="s">
        <v>432</v>
      </c>
      <c r="H7" s="9" t="s">
        <v>433</v>
      </c>
      <c r="I7" s="412">
        <v>800</v>
      </c>
      <c r="J7" s="412">
        <v>1800</v>
      </c>
    </row>
    <row r="8" spans="1:10" ht="87.75" customHeight="1">
      <c r="A8" s="534"/>
      <c r="B8" s="57" t="s">
        <v>435</v>
      </c>
      <c r="C8" s="11">
        <v>97.4</v>
      </c>
      <c r="D8" s="11">
        <v>99.98</v>
      </c>
      <c r="E8" s="11">
        <v>5271</v>
      </c>
      <c r="F8" s="11">
        <v>4805.22</v>
      </c>
      <c r="G8" s="11" t="s">
        <v>437</v>
      </c>
      <c r="H8" s="11" t="s">
        <v>436</v>
      </c>
      <c r="I8" s="412">
        <v>800</v>
      </c>
      <c r="J8" s="412">
        <v>1800</v>
      </c>
    </row>
    <row r="9" spans="1:10" ht="26.25" customHeight="1">
      <c r="A9" s="536"/>
      <c r="B9" s="435" t="s">
        <v>439</v>
      </c>
      <c r="C9" s="9">
        <v>99.22</v>
      </c>
      <c r="D9" s="9">
        <v>100</v>
      </c>
      <c r="E9" s="9">
        <v>4405.38</v>
      </c>
      <c r="F9" s="9">
        <v>4549</v>
      </c>
      <c r="G9" s="9" t="s">
        <v>442</v>
      </c>
      <c r="H9" s="9" t="s">
        <v>512</v>
      </c>
      <c r="I9" s="412">
        <v>800</v>
      </c>
      <c r="J9" s="412">
        <v>1800</v>
      </c>
    </row>
    <row r="10" spans="1:10" ht="138" customHeight="1">
      <c r="A10" s="537" t="s">
        <v>471</v>
      </c>
      <c r="B10" s="61" t="s">
        <v>482</v>
      </c>
      <c r="C10" s="40">
        <v>98.1</v>
      </c>
      <c r="D10" s="40">
        <v>99.9</v>
      </c>
      <c r="E10" s="40">
        <v>8737</v>
      </c>
      <c r="F10" s="40">
        <v>6238</v>
      </c>
      <c r="G10" s="40" t="s">
        <v>84</v>
      </c>
      <c r="H10" s="40" t="s">
        <v>85</v>
      </c>
      <c r="I10" s="412">
        <v>800</v>
      </c>
      <c r="J10" s="412">
        <v>1800</v>
      </c>
    </row>
    <row r="11" spans="1:10" ht="78.75">
      <c r="A11" s="534"/>
      <c r="B11" s="61" t="s">
        <v>485</v>
      </c>
      <c r="C11" s="40">
        <v>100</v>
      </c>
      <c r="D11" s="40">
        <v>100</v>
      </c>
      <c r="E11" s="40">
        <v>6800</v>
      </c>
      <c r="F11" s="40">
        <v>10000</v>
      </c>
      <c r="G11" s="40" t="s">
        <v>86</v>
      </c>
      <c r="H11" s="40" t="s">
        <v>87</v>
      </c>
      <c r="I11" s="412">
        <v>800</v>
      </c>
      <c r="J11" s="412">
        <v>1800</v>
      </c>
    </row>
    <row r="12" spans="1:10" ht="110.25">
      <c r="A12" s="534"/>
      <c r="B12" s="61" t="s">
        <v>486</v>
      </c>
      <c r="C12" s="40">
        <v>100</v>
      </c>
      <c r="D12" s="40">
        <v>100</v>
      </c>
      <c r="E12" s="40">
        <v>9418</v>
      </c>
      <c r="F12" s="40">
        <v>9801</v>
      </c>
      <c r="G12" s="40" t="s">
        <v>88</v>
      </c>
      <c r="H12" s="40" t="s">
        <v>89</v>
      </c>
      <c r="I12" s="412">
        <v>800</v>
      </c>
      <c r="J12" s="412">
        <v>1800</v>
      </c>
    </row>
    <row r="13" spans="1:10" ht="177.75" customHeight="1">
      <c r="A13" s="534"/>
      <c r="B13" s="61" t="s">
        <v>491</v>
      </c>
      <c r="C13" s="40">
        <v>98.4</v>
      </c>
      <c r="D13" s="40">
        <v>98</v>
      </c>
      <c r="E13" s="40">
        <v>6920</v>
      </c>
      <c r="F13" s="40">
        <v>5198</v>
      </c>
      <c r="G13" s="40" t="s">
        <v>90</v>
      </c>
      <c r="H13" s="40" t="s">
        <v>91</v>
      </c>
      <c r="I13" s="412">
        <v>800</v>
      </c>
      <c r="J13" s="412">
        <v>1800</v>
      </c>
    </row>
    <row r="14" spans="1:10" ht="126">
      <c r="A14" s="534"/>
      <c r="B14" s="61" t="s">
        <v>493</v>
      </c>
      <c r="C14" s="40">
        <v>100</v>
      </c>
      <c r="D14" s="40">
        <v>100</v>
      </c>
      <c r="E14" s="40">
        <v>4603</v>
      </c>
      <c r="F14" s="40">
        <v>8966</v>
      </c>
      <c r="G14" s="40" t="s">
        <v>92</v>
      </c>
      <c r="H14" s="40" t="s">
        <v>93</v>
      </c>
      <c r="I14" s="412">
        <v>800</v>
      </c>
      <c r="J14" s="412">
        <v>1800</v>
      </c>
    </row>
    <row r="15" spans="1:10" ht="120.75" customHeight="1">
      <c r="A15" s="534"/>
      <c r="B15" s="61" t="s">
        <v>494</v>
      </c>
      <c r="C15" s="40">
        <v>97.3</v>
      </c>
      <c r="D15" s="40">
        <v>99.96</v>
      </c>
      <c r="E15" s="40">
        <v>8060</v>
      </c>
      <c r="F15" s="40">
        <v>9858</v>
      </c>
      <c r="G15" s="40" t="s">
        <v>94</v>
      </c>
      <c r="H15" s="40" t="s">
        <v>95</v>
      </c>
      <c r="I15" s="412">
        <v>800</v>
      </c>
      <c r="J15" s="412">
        <v>1800</v>
      </c>
    </row>
    <row r="16" spans="1:10" ht="120.75" customHeight="1">
      <c r="A16" s="534"/>
      <c r="B16" s="61" t="s">
        <v>593</v>
      </c>
      <c r="C16" s="40">
        <v>93.2</v>
      </c>
      <c r="D16" s="40">
        <v>98.7</v>
      </c>
      <c r="E16" s="40">
        <v>5048.37</v>
      </c>
      <c r="F16" s="40">
        <v>8724.1</v>
      </c>
      <c r="G16" s="40" t="s">
        <v>96</v>
      </c>
      <c r="H16" s="40" t="s">
        <v>97</v>
      </c>
      <c r="I16" s="412">
        <v>800</v>
      </c>
      <c r="J16" s="412">
        <v>1800</v>
      </c>
    </row>
    <row r="17" spans="1:10" ht="115.5" customHeight="1">
      <c r="A17" s="534"/>
      <c r="B17" s="61" t="s">
        <v>495</v>
      </c>
      <c r="C17" s="40">
        <v>98</v>
      </c>
      <c r="D17" s="40">
        <v>94.7</v>
      </c>
      <c r="E17" s="40">
        <v>4573</v>
      </c>
      <c r="F17" s="40">
        <v>4184</v>
      </c>
      <c r="G17" s="40" t="s">
        <v>98</v>
      </c>
      <c r="H17" s="40" t="s">
        <v>99</v>
      </c>
      <c r="I17" s="412">
        <v>800</v>
      </c>
      <c r="J17" s="412">
        <v>1800</v>
      </c>
    </row>
    <row r="18" spans="1:10" ht="151.5" customHeight="1">
      <c r="A18" s="534"/>
      <c r="B18" s="61" t="s">
        <v>504</v>
      </c>
      <c r="C18" s="40">
        <v>99.1</v>
      </c>
      <c r="D18" s="40">
        <v>99</v>
      </c>
      <c r="E18" s="40">
        <v>6454</v>
      </c>
      <c r="F18" s="40">
        <v>6613</v>
      </c>
      <c r="G18" s="40" t="s">
        <v>100</v>
      </c>
      <c r="H18" s="40" t="s">
        <v>101</v>
      </c>
      <c r="I18" s="412">
        <v>800</v>
      </c>
      <c r="J18" s="412">
        <v>1800</v>
      </c>
    </row>
    <row r="19" spans="1:10" ht="78.75">
      <c r="A19" s="534"/>
      <c r="B19" s="117" t="s">
        <v>508</v>
      </c>
      <c r="C19" s="119">
        <v>100</v>
      </c>
      <c r="D19" s="119">
        <v>100</v>
      </c>
      <c r="E19" s="119">
        <v>9940</v>
      </c>
      <c r="F19" s="119">
        <v>5005</v>
      </c>
      <c r="G19" s="119" t="s">
        <v>102</v>
      </c>
      <c r="H19" s="119" t="s">
        <v>103</v>
      </c>
      <c r="I19" s="412">
        <v>800</v>
      </c>
      <c r="J19" s="412">
        <v>1800</v>
      </c>
    </row>
    <row r="20" spans="1:10" ht="51" customHeight="1">
      <c r="A20" s="538" t="s">
        <v>443</v>
      </c>
      <c r="B20" s="435" t="s">
        <v>447</v>
      </c>
      <c r="C20" s="9">
        <v>99.8</v>
      </c>
      <c r="D20" s="9">
        <v>98.5</v>
      </c>
      <c r="E20" s="9">
        <v>9451</v>
      </c>
      <c r="F20" s="9">
        <v>5165.83</v>
      </c>
      <c r="G20" s="9" t="s">
        <v>448</v>
      </c>
      <c r="H20" s="9" t="s">
        <v>449</v>
      </c>
      <c r="I20" s="412">
        <v>800</v>
      </c>
      <c r="J20" s="412">
        <v>1800</v>
      </c>
    </row>
    <row r="21" spans="1:10" ht="15.75" customHeight="1">
      <c r="A21" s="538"/>
      <c r="B21" s="435" t="s">
        <v>450</v>
      </c>
      <c r="C21" s="9">
        <v>99.97</v>
      </c>
      <c r="D21" s="9">
        <v>99.99</v>
      </c>
      <c r="E21" s="9">
        <v>9864.32</v>
      </c>
      <c r="F21" s="9">
        <v>8166.18</v>
      </c>
      <c r="G21" s="9" t="s">
        <v>451</v>
      </c>
      <c r="H21" s="9" t="s">
        <v>452</v>
      </c>
      <c r="I21" s="412">
        <v>800</v>
      </c>
      <c r="J21" s="412">
        <v>1800</v>
      </c>
    </row>
    <row r="22" spans="1:10" ht="15.75" customHeight="1">
      <c r="A22" s="538"/>
      <c r="B22" s="435" t="s">
        <v>453</v>
      </c>
      <c r="C22" s="9">
        <v>98.84</v>
      </c>
      <c r="D22" s="9">
        <v>99.98</v>
      </c>
      <c r="E22" s="9">
        <v>7353.7</v>
      </c>
      <c r="F22" s="9">
        <v>6518</v>
      </c>
      <c r="G22" s="9" t="s">
        <v>454</v>
      </c>
      <c r="H22" s="9" t="s">
        <v>455</v>
      </c>
      <c r="I22" s="412">
        <v>800</v>
      </c>
      <c r="J22" s="412">
        <v>1800</v>
      </c>
    </row>
    <row r="23" spans="1:10" ht="15.75" customHeight="1" thickBot="1">
      <c r="A23" s="539"/>
      <c r="B23" s="435" t="s">
        <v>456</v>
      </c>
      <c r="C23" s="9">
        <v>96</v>
      </c>
      <c r="D23" s="9">
        <v>97</v>
      </c>
      <c r="E23" s="9">
        <v>6712.4</v>
      </c>
      <c r="F23" s="9">
        <v>6788.76</v>
      </c>
      <c r="G23" s="9" t="s">
        <v>458</v>
      </c>
      <c r="H23" s="9" t="s">
        <v>457</v>
      </c>
      <c r="I23" s="412">
        <v>800</v>
      </c>
      <c r="J23" s="412">
        <v>1800</v>
      </c>
    </row>
    <row r="24" spans="1:10" ht="173.25" customHeight="1">
      <c r="A24" s="540" t="s">
        <v>763</v>
      </c>
      <c r="B24" s="541" t="s">
        <v>766</v>
      </c>
      <c r="C24" s="102">
        <v>95</v>
      </c>
      <c r="D24" s="102">
        <v>89.5</v>
      </c>
      <c r="E24" s="102">
        <v>7391</v>
      </c>
      <c r="F24" s="102">
        <v>3873</v>
      </c>
      <c r="G24" s="102" t="s">
        <v>773</v>
      </c>
      <c r="H24" s="102" t="s">
        <v>774</v>
      </c>
      <c r="I24" s="412">
        <v>800</v>
      </c>
      <c r="J24" s="412">
        <v>1800</v>
      </c>
    </row>
    <row r="25" spans="1:10" ht="117" customHeight="1">
      <c r="A25" s="542"/>
      <c r="B25" s="541" t="s">
        <v>733</v>
      </c>
      <c r="C25" s="102">
        <v>100</v>
      </c>
      <c r="D25" s="102">
        <v>99.23</v>
      </c>
      <c r="E25" s="102">
        <v>5013.42</v>
      </c>
      <c r="F25" s="102">
        <v>4216.38</v>
      </c>
      <c r="G25" s="102" t="s">
        <v>104</v>
      </c>
      <c r="H25" s="102" t="s">
        <v>105</v>
      </c>
      <c r="I25" s="412">
        <v>800</v>
      </c>
      <c r="J25" s="412">
        <v>1800</v>
      </c>
    </row>
    <row r="26" spans="1:10" ht="57" customHeight="1">
      <c r="A26" s="542"/>
      <c r="B26" s="61" t="s">
        <v>764</v>
      </c>
      <c r="C26" s="40">
        <v>99</v>
      </c>
      <c r="D26" s="40">
        <v>100</v>
      </c>
      <c r="E26" s="40">
        <v>8016</v>
      </c>
      <c r="F26" s="40">
        <v>9750</v>
      </c>
      <c r="G26" s="40" t="s">
        <v>775</v>
      </c>
      <c r="H26" s="40" t="s">
        <v>776</v>
      </c>
      <c r="I26" s="412">
        <v>800</v>
      </c>
      <c r="J26" s="412">
        <v>1800</v>
      </c>
    </row>
    <row r="27" spans="1:10" ht="15.75" customHeight="1">
      <c r="A27" s="542"/>
      <c r="B27" s="61" t="s">
        <v>767</v>
      </c>
      <c r="C27" s="40">
        <v>100</v>
      </c>
      <c r="D27" s="40">
        <v>100</v>
      </c>
      <c r="E27" s="40">
        <v>6754</v>
      </c>
      <c r="F27" s="40">
        <v>7639</v>
      </c>
      <c r="G27" s="40" t="s">
        <v>777</v>
      </c>
      <c r="H27" s="40" t="s">
        <v>778</v>
      </c>
      <c r="I27" s="412">
        <v>800</v>
      </c>
      <c r="J27" s="412">
        <v>1800</v>
      </c>
    </row>
    <row r="28" spans="1:10" ht="15.75" customHeight="1">
      <c r="A28" s="542"/>
      <c r="B28" s="61" t="s">
        <v>771</v>
      </c>
      <c r="C28" s="40">
        <v>100</v>
      </c>
      <c r="D28" s="40">
        <v>100</v>
      </c>
      <c r="E28" s="40">
        <v>7785</v>
      </c>
      <c r="F28" s="40">
        <v>6895</v>
      </c>
      <c r="G28" s="40" t="s">
        <v>779</v>
      </c>
      <c r="H28" s="40" t="s">
        <v>780</v>
      </c>
      <c r="I28" s="412">
        <v>800</v>
      </c>
      <c r="J28" s="412">
        <v>1800</v>
      </c>
    </row>
    <row r="29" spans="1:10" ht="22.5" customHeight="1">
      <c r="A29" s="404" t="s">
        <v>714</v>
      </c>
      <c r="B29" s="38" t="s">
        <v>716</v>
      </c>
      <c r="C29" s="33">
        <v>100</v>
      </c>
      <c r="D29" s="33">
        <v>100</v>
      </c>
      <c r="E29" s="33">
        <v>10000</v>
      </c>
      <c r="F29" s="33">
        <v>10000</v>
      </c>
      <c r="G29" s="406" t="s">
        <v>650</v>
      </c>
      <c r="H29" s="406"/>
      <c r="I29" s="412">
        <v>800</v>
      </c>
      <c r="J29" s="412">
        <v>1800</v>
      </c>
    </row>
    <row r="30" spans="1:10" ht="78.75">
      <c r="A30" s="543"/>
      <c r="B30" s="38" t="s">
        <v>717</v>
      </c>
      <c r="C30" s="33">
        <v>99.65</v>
      </c>
      <c r="D30" s="33">
        <v>99.81</v>
      </c>
      <c r="E30" s="33">
        <v>4545.46</v>
      </c>
      <c r="F30" s="33">
        <v>8486.73</v>
      </c>
      <c r="G30" s="33" t="s">
        <v>106</v>
      </c>
      <c r="H30" s="33" t="s">
        <v>107</v>
      </c>
      <c r="I30" s="412">
        <v>800</v>
      </c>
      <c r="J30" s="412">
        <v>1800</v>
      </c>
    </row>
    <row r="31" spans="1:10" ht="78.75">
      <c r="A31" s="543"/>
      <c r="B31" s="38" t="s">
        <v>718</v>
      </c>
      <c r="C31" s="33">
        <v>96.03</v>
      </c>
      <c r="D31" s="33">
        <v>96.56</v>
      </c>
      <c r="E31" s="33">
        <v>5411.56</v>
      </c>
      <c r="F31" s="33">
        <v>4687.77</v>
      </c>
      <c r="G31" s="33" t="s">
        <v>108</v>
      </c>
      <c r="H31" s="33" t="s">
        <v>109</v>
      </c>
      <c r="I31" s="412">
        <v>800</v>
      </c>
      <c r="J31" s="412">
        <v>1800</v>
      </c>
    </row>
    <row r="32" spans="1:10" ht="78.75">
      <c r="A32" s="543"/>
      <c r="B32" s="38" t="s">
        <v>719</v>
      </c>
      <c r="C32" s="33">
        <v>92.61</v>
      </c>
      <c r="D32" s="33">
        <v>84.38</v>
      </c>
      <c r="E32" s="33">
        <v>4638.78</v>
      </c>
      <c r="F32" s="34">
        <v>4404.91</v>
      </c>
      <c r="G32" s="33" t="s">
        <v>110</v>
      </c>
      <c r="H32" s="33" t="s">
        <v>111</v>
      </c>
      <c r="I32" s="412">
        <v>800</v>
      </c>
      <c r="J32" s="412">
        <v>1800</v>
      </c>
    </row>
    <row r="33" spans="1:10" ht="126">
      <c r="A33" s="543"/>
      <c r="B33" s="38" t="s">
        <v>720</v>
      </c>
      <c r="C33" s="33">
        <v>98.31</v>
      </c>
      <c r="D33" s="33">
        <v>98.59</v>
      </c>
      <c r="E33" s="33">
        <v>5035.89</v>
      </c>
      <c r="F33" s="33">
        <v>5147.25</v>
      </c>
      <c r="G33" s="32" t="s">
        <v>112</v>
      </c>
      <c r="H33" s="245" t="s">
        <v>113</v>
      </c>
      <c r="I33" s="412">
        <v>800</v>
      </c>
      <c r="J33" s="412">
        <v>1800</v>
      </c>
    </row>
    <row r="34" spans="1:10" ht="126.75" thickBot="1">
      <c r="A34" s="543"/>
      <c r="B34" s="38" t="s">
        <v>721</v>
      </c>
      <c r="C34" s="33">
        <v>100</v>
      </c>
      <c r="D34" s="33">
        <v>100</v>
      </c>
      <c r="E34" s="33">
        <v>9980.02</v>
      </c>
      <c r="F34" s="33">
        <v>9920.32</v>
      </c>
      <c r="G34" s="35" t="s">
        <v>114</v>
      </c>
      <c r="H34" s="36" t="s">
        <v>115</v>
      </c>
      <c r="I34" s="412">
        <v>800</v>
      </c>
      <c r="J34" s="412">
        <v>1800</v>
      </c>
    </row>
    <row r="35" spans="1:10" ht="110.25">
      <c r="A35" s="543"/>
      <c r="B35" s="544" t="s">
        <v>672</v>
      </c>
      <c r="C35" s="33">
        <v>100</v>
      </c>
      <c r="D35" s="33">
        <v>100</v>
      </c>
      <c r="E35" s="33">
        <v>4475.59</v>
      </c>
      <c r="F35" s="34">
        <v>5487</v>
      </c>
      <c r="G35" s="545" t="s">
        <v>116</v>
      </c>
      <c r="H35" s="32" t="s">
        <v>117</v>
      </c>
      <c r="I35" s="412">
        <v>800</v>
      </c>
      <c r="J35" s="412">
        <v>1800</v>
      </c>
    </row>
    <row r="36" spans="1:10" ht="31.5">
      <c r="A36" s="546"/>
      <c r="B36" s="487" t="s">
        <v>799</v>
      </c>
      <c r="C36" s="24">
        <v>100</v>
      </c>
      <c r="D36" s="547">
        <v>100</v>
      </c>
      <c r="E36" s="24">
        <v>5000.32</v>
      </c>
      <c r="F36" s="548">
        <v>9900.5</v>
      </c>
      <c r="G36" s="535" t="s">
        <v>1</v>
      </c>
      <c r="H36" s="535" t="s">
        <v>2</v>
      </c>
      <c r="I36" s="412">
        <v>800</v>
      </c>
      <c r="J36" s="412">
        <v>1800</v>
      </c>
    </row>
    <row r="37" spans="1:10" ht="56.25" customHeight="1">
      <c r="A37" s="537" t="s">
        <v>5</v>
      </c>
      <c r="B37" s="435" t="s">
        <v>1025</v>
      </c>
      <c r="C37" s="9">
        <v>100</v>
      </c>
      <c r="D37" s="9">
        <v>100</v>
      </c>
      <c r="E37" s="9">
        <v>10000</v>
      </c>
      <c r="F37" s="9">
        <v>10000</v>
      </c>
      <c r="G37" s="9" t="s">
        <v>166</v>
      </c>
      <c r="H37" s="9" t="s">
        <v>166</v>
      </c>
      <c r="I37" s="412">
        <v>800</v>
      </c>
      <c r="J37" s="412">
        <v>1800</v>
      </c>
    </row>
    <row r="38" spans="1:10" ht="31.5">
      <c r="A38" s="534"/>
      <c r="B38" s="435" t="s">
        <v>1026</v>
      </c>
      <c r="C38" s="9">
        <v>100</v>
      </c>
      <c r="D38" s="9">
        <v>100</v>
      </c>
      <c r="E38" s="549">
        <v>7190.39</v>
      </c>
      <c r="F38" s="549">
        <v>9640.7</v>
      </c>
      <c r="G38" s="40" t="s">
        <v>169</v>
      </c>
      <c r="H38" s="40" t="s">
        <v>168</v>
      </c>
      <c r="I38" s="412">
        <v>800</v>
      </c>
      <c r="J38" s="412">
        <v>1800</v>
      </c>
    </row>
    <row r="39" spans="1:10" ht="63">
      <c r="A39" s="534"/>
      <c r="B39" s="435" t="s">
        <v>9</v>
      </c>
      <c r="C39" s="9">
        <v>100</v>
      </c>
      <c r="D39" s="9">
        <v>100</v>
      </c>
      <c r="E39" s="9">
        <v>10000</v>
      </c>
      <c r="F39" s="9">
        <v>10000</v>
      </c>
      <c r="G39" s="9" t="s">
        <v>170</v>
      </c>
      <c r="H39" s="9" t="s">
        <v>170</v>
      </c>
      <c r="I39" s="412">
        <v>800</v>
      </c>
      <c r="J39" s="412">
        <v>1800</v>
      </c>
    </row>
    <row r="40" spans="1:10" ht="31.5">
      <c r="A40" s="534"/>
      <c r="B40" s="435" t="s">
        <v>10</v>
      </c>
      <c r="C40" s="9">
        <v>100</v>
      </c>
      <c r="D40" s="9">
        <v>100</v>
      </c>
      <c r="E40" s="549">
        <v>9856.927144949477</v>
      </c>
      <c r="F40" s="549">
        <v>9410.97658277071</v>
      </c>
      <c r="G40" s="40" t="s">
        <v>118</v>
      </c>
      <c r="H40" s="40" t="s">
        <v>524</v>
      </c>
      <c r="I40" s="412">
        <v>800</v>
      </c>
      <c r="J40" s="412">
        <v>1800</v>
      </c>
    </row>
    <row r="41" spans="1:10" ht="40.5" customHeight="1">
      <c r="A41" s="534"/>
      <c r="B41" s="435" t="s">
        <v>13</v>
      </c>
      <c r="C41" s="550">
        <v>99.81351981351982</v>
      </c>
      <c r="D41" s="550">
        <v>99.99985287047257</v>
      </c>
      <c r="E41" s="9">
        <v>5866</v>
      </c>
      <c r="F41" s="9">
        <v>5927</v>
      </c>
      <c r="G41" s="9" t="s">
        <v>173</v>
      </c>
      <c r="H41" s="9" t="s">
        <v>174</v>
      </c>
      <c r="I41" s="412">
        <v>800</v>
      </c>
      <c r="J41" s="412">
        <v>1800</v>
      </c>
    </row>
    <row r="42" spans="1:10" ht="31.5">
      <c r="A42" s="534"/>
      <c r="B42" s="435" t="s">
        <v>992</v>
      </c>
      <c r="C42" s="9">
        <v>100</v>
      </c>
      <c r="D42" s="9">
        <v>0</v>
      </c>
      <c r="E42" s="9">
        <v>10000</v>
      </c>
      <c r="F42" s="9">
        <v>0</v>
      </c>
      <c r="G42" s="9" t="s">
        <v>794</v>
      </c>
      <c r="H42" s="9" t="s">
        <v>18</v>
      </c>
      <c r="I42" s="412">
        <v>800</v>
      </c>
      <c r="J42" s="412">
        <v>1800</v>
      </c>
    </row>
    <row r="43" spans="1:10" ht="157.5">
      <c r="A43" s="536"/>
      <c r="B43" s="435" t="s">
        <v>19</v>
      </c>
      <c r="C43" s="549">
        <v>79.3</v>
      </c>
      <c r="D43" s="549">
        <v>78.41</v>
      </c>
      <c r="E43" s="549">
        <v>2638.5</v>
      </c>
      <c r="F43" s="549">
        <v>3444.57</v>
      </c>
      <c r="G43" s="40" t="s">
        <v>119</v>
      </c>
      <c r="H43" s="40" t="s">
        <v>120</v>
      </c>
      <c r="I43" s="412">
        <v>800</v>
      </c>
      <c r="J43" s="412">
        <v>1800</v>
      </c>
    </row>
    <row r="44" spans="1:10" ht="92.25" customHeight="1">
      <c r="A44" s="537" t="s">
        <v>1006</v>
      </c>
      <c r="B44" s="435" t="s">
        <v>26</v>
      </c>
      <c r="C44" s="9">
        <v>100</v>
      </c>
      <c r="D44" s="9">
        <v>100</v>
      </c>
      <c r="E44" s="9">
        <v>7394.1399</v>
      </c>
      <c r="F44" s="9">
        <v>8747.6343</v>
      </c>
      <c r="G44" s="40" t="s">
        <v>121</v>
      </c>
      <c r="H44" s="40" t="s">
        <v>121</v>
      </c>
      <c r="I44" s="412">
        <v>800</v>
      </c>
      <c r="J44" s="412">
        <v>1800</v>
      </c>
    </row>
    <row r="45" spans="1:10" ht="36" customHeight="1">
      <c r="A45" s="534"/>
      <c r="B45" s="435" t="s">
        <v>32</v>
      </c>
      <c r="C45" s="9">
        <v>100</v>
      </c>
      <c r="D45" s="9">
        <v>100</v>
      </c>
      <c r="E45" s="9">
        <v>9599</v>
      </c>
      <c r="F45" s="9">
        <v>9906</v>
      </c>
      <c r="G45" s="61" t="s">
        <v>122</v>
      </c>
      <c r="H45" s="61" t="s">
        <v>122</v>
      </c>
      <c r="I45" s="412">
        <v>800</v>
      </c>
      <c r="J45" s="412">
        <v>1800</v>
      </c>
    </row>
    <row r="46" spans="1:10" ht="75" customHeight="1">
      <c r="A46" s="534"/>
      <c r="B46" s="435" t="s">
        <v>37</v>
      </c>
      <c r="C46" s="9">
        <v>99.47</v>
      </c>
      <c r="D46" s="9">
        <v>99.85</v>
      </c>
      <c r="E46" s="9">
        <v>9148.6</v>
      </c>
      <c r="F46" s="9">
        <v>3653.9</v>
      </c>
      <c r="G46" s="40" t="s">
        <v>123</v>
      </c>
      <c r="H46" s="40" t="s">
        <v>124</v>
      </c>
      <c r="I46" s="412">
        <v>800</v>
      </c>
      <c r="J46" s="412">
        <v>1800</v>
      </c>
    </row>
    <row r="47" spans="1:10" ht="66" customHeight="1">
      <c r="A47" s="534"/>
      <c r="B47" s="435" t="s">
        <v>42</v>
      </c>
      <c r="C47" s="9">
        <v>100</v>
      </c>
      <c r="D47" s="9">
        <v>100</v>
      </c>
      <c r="E47" s="9">
        <v>5888.5</v>
      </c>
      <c r="F47" s="9">
        <v>8099.3</v>
      </c>
      <c r="G47" s="40" t="s">
        <v>125</v>
      </c>
      <c r="H47" s="40" t="s">
        <v>791</v>
      </c>
      <c r="I47" s="412">
        <v>800</v>
      </c>
      <c r="J47" s="412">
        <v>1800</v>
      </c>
    </row>
    <row r="48" spans="1:10" ht="78.75" customHeight="1">
      <c r="A48" s="534"/>
      <c r="B48" s="435" t="s">
        <v>47</v>
      </c>
      <c r="C48" s="9">
        <v>100</v>
      </c>
      <c r="D48" s="9">
        <v>100</v>
      </c>
      <c r="E48" s="9">
        <v>9995.95183</v>
      </c>
      <c r="F48" s="9">
        <v>9999.974725</v>
      </c>
      <c r="G48" s="40" t="s">
        <v>126</v>
      </c>
      <c r="H48" s="40" t="s">
        <v>126</v>
      </c>
      <c r="I48" s="412">
        <v>800</v>
      </c>
      <c r="J48" s="412">
        <v>1800</v>
      </c>
    </row>
    <row r="49" spans="1:10" ht="78.75" customHeight="1">
      <c r="A49" s="534"/>
      <c r="B49" s="435" t="s">
        <v>52</v>
      </c>
      <c r="C49" s="9">
        <v>100</v>
      </c>
      <c r="D49" s="9">
        <v>100</v>
      </c>
      <c r="E49" s="9">
        <v>9840.7</v>
      </c>
      <c r="F49" s="9">
        <v>8200</v>
      </c>
      <c r="G49" s="551" t="s">
        <v>127</v>
      </c>
      <c r="H49" s="551" t="s">
        <v>128</v>
      </c>
      <c r="I49" s="412">
        <v>800</v>
      </c>
      <c r="J49" s="412">
        <v>1800</v>
      </c>
    </row>
    <row r="50" spans="1:10" ht="21" customHeight="1">
      <c r="A50" s="534"/>
      <c r="B50" s="435" t="s">
        <v>57</v>
      </c>
      <c r="C50" s="9">
        <v>100</v>
      </c>
      <c r="D50" s="9">
        <v>100</v>
      </c>
      <c r="E50" s="9">
        <v>10000</v>
      </c>
      <c r="F50" s="9">
        <v>10000</v>
      </c>
      <c r="G50" s="40" t="s">
        <v>129</v>
      </c>
      <c r="H50" s="40" t="s">
        <v>129</v>
      </c>
      <c r="I50" s="412">
        <v>800</v>
      </c>
      <c r="J50" s="412">
        <v>1800</v>
      </c>
    </row>
    <row r="51" spans="1:10" ht="141.75">
      <c r="A51" s="534"/>
      <c r="B51" s="435" t="s">
        <v>60</v>
      </c>
      <c r="C51" s="551">
        <v>58.97</v>
      </c>
      <c r="D51" s="551">
        <v>99.95</v>
      </c>
      <c r="E51" s="551">
        <v>2306.08</v>
      </c>
      <c r="F51" s="551">
        <v>1402</v>
      </c>
      <c r="G51" s="551" t="s">
        <v>130</v>
      </c>
      <c r="H51" s="9" t="s">
        <v>131</v>
      </c>
      <c r="I51" s="412">
        <v>800</v>
      </c>
      <c r="J51" s="412">
        <v>1800</v>
      </c>
    </row>
    <row r="52" spans="1:10" ht="47.25">
      <c r="A52" s="534"/>
      <c r="B52" s="435" t="s">
        <v>71</v>
      </c>
      <c r="C52" s="9">
        <v>100</v>
      </c>
      <c r="D52" s="9">
        <v>100</v>
      </c>
      <c r="E52" s="9">
        <v>10000</v>
      </c>
      <c r="F52" s="9">
        <v>10000</v>
      </c>
      <c r="G52" s="40" t="s">
        <v>792</v>
      </c>
      <c r="H52" s="40" t="s">
        <v>792</v>
      </c>
      <c r="I52" s="412">
        <v>800</v>
      </c>
      <c r="J52" s="412">
        <v>1800</v>
      </c>
    </row>
    <row r="53" spans="1:10" ht="31.5">
      <c r="A53" s="534"/>
      <c r="B53" s="435" t="s">
        <v>73</v>
      </c>
      <c r="C53" s="9">
        <v>99.8322</v>
      </c>
      <c r="D53" s="9">
        <v>99.8057</v>
      </c>
      <c r="E53" s="9">
        <v>9806.072599</v>
      </c>
      <c r="F53" s="9">
        <v>9463.169187</v>
      </c>
      <c r="G53" s="40" t="s">
        <v>793</v>
      </c>
      <c r="H53" s="40" t="s">
        <v>793</v>
      </c>
      <c r="I53" s="412">
        <v>800</v>
      </c>
      <c r="J53" s="412">
        <v>1800</v>
      </c>
    </row>
    <row r="54" spans="1:10" ht="45.75" customHeight="1">
      <c r="A54" s="536"/>
      <c r="B54" s="435" t="s">
        <v>76</v>
      </c>
      <c r="C54" s="9">
        <v>100</v>
      </c>
      <c r="D54" s="9">
        <v>100</v>
      </c>
      <c r="E54" s="9">
        <v>6481.13</v>
      </c>
      <c r="F54" s="9">
        <v>9813.77</v>
      </c>
      <c r="G54" s="9" t="s">
        <v>132</v>
      </c>
      <c r="H54" s="9" t="s">
        <v>133</v>
      </c>
      <c r="I54" s="412">
        <v>800</v>
      </c>
      <c r="J54" s="412">
        <v>1800</v>
      </c>
    </row>
  </sheetData>
  <mergeCells count="14">
    <mergeCell ref="A37:A43"/>
    <mergeCell ref="A44:A54"/>
    <mergeCell ref="A24:A28"/>
    <mergeCell ref="A29:A36"/>
    <mergeCell ref="G29:H29"/>
    <mergeCell ref="G1:H1"/>
    <mergeCell ref="G4:H4"/>
    <mergeCell ref="A10:A19"/>
    <mergeCell ref="A1:A2"/>
    <mergeCell ref="B1:B2"/>
    <mergeCell ref="C1:D1"/>
    <mergeCell ref="E1:F1"/>
    <mergeCell ref="A20:A23"/>
    <mergeCell ref="A4:A9"/>
  </mergeCells>
  <hyperlinks>
    <hyperlink ref="G50" location="_ftn2" display="_ftn2"/>
  </hyperlink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workbookViewId="0" topLeftCell="F107">
      <selection activeCell="P120" sqref="P120"/>
    </sheetView>
  </sheetViews>
  <sheetFormatPr defaultColWidth="9.00390625" defaultRowHeight="12.75"/>
  <cols>
    <col min="1" max="1" width="17.25390625" style="0" customWidth="1"/>
    <col min="2" max="2" width="4.375" style="0" customWidth="1"/>
    <col min="3" max="3" width="14.00390625" style="0" customWidth="1"/>
    <col min="4" max="4" width="11.625" style="0" customWidth="1"/>
    <col min="5" max="5" width="13.125" style="0" bestFit="1" customWidth="1"/>
    <col min="6" max="6" width="15.375" style="0" bestFit="1" customWidth="1"/>
    <col min="7" max="7" width="17.625" style="0" bestFit="1" customWidth="1"/>
    <col min="8" max="8" width="17.875" style="0" bestFit="1" customWidth="1"/>
    <col min="9" max="9" width="11.375" style="0" bestFit="1" customWidth="1"/>
    <col min="11" max="11" width="11.25390625" style="0" bestFit="1" customWidth="1"/>
  </cols>
  <sheetData>
    <row r="1" spans="1:9" ht="102" thickBot="1">
      <c r="A1" s="18" t="s">
        <v>1037</v>
      </c>
      <c r="B1" s="19" t="s">
        <v>467</v>
      </c>
      <c r="C1" s="20" t="s">
        <v>468</v>
      </c>
      <c r="D1" s="552" t="s">
        <v>463</v>
      </c>
      <c r="E1" s="19" t="s">
        <v>469</v>
      </c>
      <c r="F1" s="19" t="s">
        <v>464</v>
      </c>
      <c r="G1" s="20" t="s">
        <v>469</v>
      </c>
      <c r="H1" s="19" t="s">
        <v>465</v>
      </c>
      <c r="I1" s="19" t="s">
        <v>469</v>
      </c>
    </row>
    <row r="2" spans="1:9" ht="17.25" thickBot="1">
      <c r="A2" s="13">
        <v>1</v>
      </c>
      <c r="B2" s="14">
        <v>2</v>
      </c>
      <c r="C2" s="13">
        <v>3</v>
      </c>
      <c r="D2" s="13">
        <v>5</v>
      </c>
      <c r="E2" s="15">
        <v>6</v>
      </c>
      <c r="F2" s="16">
        <v>7</v>
      </c>
      <c r="G2" s="13">
        <v>8</v>
      </c>
      <c r="H2" s="15">
        <v>9</v>
      </c>
      <c r="I2" s="17">
        <v>10</v>
      </c>
    </row>
    <row r="3" spans="1:9" ht="20.25">
      <c r="A3" s="312" t="s">
        <v>175</v>
      </c>
      <c r="B3" s="313"/>
      <c r="C3" s="313"/>
      <c r="D3" s="313"/>
      <c r="E3" s="313"/>
      <c r="F3" s="313"/>
      <c r="G3" s="313"/>
      <c r="H3" s="313"/>
      <c r="I3" s="314"/>
    </row>
    <row r="4" spans="1:9" ht="48" customHeight="1">
      <c r="A4" s="553" t="s">
        <v>435</v>
      </c>
      <c r="B4" s="553"/>
      <c r="C4" s="554" t="s">
        <v>515</v>
      </c>
      <c r="D4" s="555">
        <v>3</v>
      </c>
      <c r="E4" s="555">
        <v>100</v>
      </c>
      <c r="F4" s="555">
        <v>7600000</v>
      </c>
      <c r="G4" s="555">
        <v>100</v>
      </c>
      <c r="H4" s="555">
        <v>41119</v>
      </c>
      <c r="I4" s="555">
        <v>100</v>
      </c>
    </row>
    <row r="5" spans="1:9" ht="20.25">
      <c r="A5" s="556" t="s">
        <v>471</v>
      </c>
      <c r="B5" s="556"/>
      <c r="C5" s="556"/>
      <c r="D5" s="556"/>
      <c r="E5" s="556"/>
      <c r="F5" s="556"/>
      <c r="G5" s="556"/>
      <c r="H5" s="556"/>
      <c r="I5" s="556"/>
    </row>
    <row r="6" spans="1:9" ht="49.5" customHeight="1">
      <c r="A6" s="553" t="s">
        <v>482</v>
      </c>
      <c r="B6" s="553"/>
      <c r="C6" s="554" t="s">
        <v>483</v>
      </c>
      <c r="D6" s="555">
        <v>3</v>
      </c>
      <c r="E6" s="555">
        <v>100</v>
      </c>
      <c r="F6" s="555">
        <v>31092189</v>
      </c>
      <c r="G6" s="555">
        <v>100</v>
      </c>
      <c r="H6" s="555">
        <v>55404</v>
      </c>
      <c r="I6" s="555">
        <v>100</v>
      </c>
    </row>
    <row r="7" spans="1:9" ht="44.25" customHeight="1">
      <c r="A7" s="553" t="s">
        <v>495</v>
      </c>
      <c r="B7" s="553"/>
      <c r="C7" s="554" t="s">
        <v>496</v>
      </c>
      <c r="D7" s="555">
        <v>2</v>
      </c>
      <c r="E7" s="555">
        <v>100</v>
      </c>
      <c r="F7" s="555">
        <v>254817</v>
      </c>
      <c r="G7" s="555">
        <v>100</v>
      </c>
      <c r="H7" s="555">
        <v>52186</v>
      </c>
      <c r="I7" s="555">
        <v>100</v>
      </c>
    </row>
    <row r="8" spans="1:9" ht="30.75" customHeight="1">
      <c r="A8" s="553" t="s">
        <v>504</v>
      </c>
      <c r="B8" s="553"/>
      <c r="C8" s="554" t="s">
        <v>514</v>
      </c>
      <c r="D8" s="555">
        <v>1</v>
      </c>
      <c r="E8" s="555">
        <v>100</v>
      </c>
      <c r="F8" s="555">
        <v>15290</v>
      </c>
      <c r="G8" s="555">
        <v>100</v>
      </c>
      <c r="H8" s="555" t="s">
        <v>446</v>
      </c>
      <c r="I8" s="555" t="s">
        <v>446</v>
      </c>
    </row>
    <row r="9" spans="1:9" ht="20.25">
      <c r="A9" s="556" t="s">
        <v>443</v>
      </c>
      <c r="B9" s="556"/>
      <c r="C9" s="556"/>
      <c r="D9" s="556"/>
      <c r="E9" s="556"/>
      <c r="F9" s="556"/>
      <c r="G9" s="556"/>
      <c r="H9" s="556"/>
      <c r="I9" s="556"/>
    </row>
    <row r="10" spans="1:9" ht="48.75" customHeight="1">
      <c r="A10" s="557" t="s">
        <v>466</v>
      </c>
      <c r="B10" s="21"/>
      <c r="C10" s="554" t="s">
        <v>513</v>
      </c>
      <c r="D10" s="555">
        <v>1</v>
      </c>
      <c r="E10" s="555">
        <v>100</v>
      </c>
      <c r="F10" s="555">
        <v>55625</v>
      </c>
      <c r="G10" s="555">
        <v>100</v>
      </c>
      <c r="H10" s="555">
        <v>0</v>
      </c>
      <c r="I10" s="555"/>
    </row>
    <row r="11" spans="1:13" ht="12.75">
      <c r="A11" s="558" t="s">
        <v>763</v>
      </c>
      <c r="B11" s="558"/>
      <c r="C11" s="558"/>
      <c r="D11" s="558"/>
      <c r="E11" s="558"/>
      <c r="F11" s="558"/>
      <c r="G11" s="558"/>
      <c r="H11" s="558"/>
      <c r="I11" s="558"/>
      <c r="J11" s="316"/>
      <c r="K11" s="316"/>
      <c r="L11" s="316"/>
      <c r="M11" s="316"/>
    </row>
    <row r="12" spans="1:13" ht="45.75" customHeight="1">
      <c r="A12" s="559" t="s">
        <v>768</v>
      </c>
      <c r="B12" s="559"/>
      <c r="C12" s="554" t="s">
        <v>769</v>
      </c>
      <c r="D12" s="560">
        <v>1</v>
      </c>
      <c r="E12" s="561" t="s">
        <v>1038</v>
      </c>
      <c r="F12" s="562"/>
      <c r="G12" s="563"/>
      <c r="H12" s="564"/>
      <c r="I12" s="563"/>
      <c r="J12" s="316"/>
      <c r="K12" s="316"/>
      <c r="L12" s="316"/>
      <c r="M12" s="316"/>
    </row>
    <row r="13" spans="1:13" ht="39.75" customHeight="1">
      <c r="A13" s="559" t="s">
        <v>764</v>
      </c>
      <c r="B13" s="559"/>
      <c r="C13" s="554" t="s">
        <v>783</v>
      </c>
      <c r="D13" s="560">
        <v>3</v>
      </c>
      <c r="E13" s="561">
        <v>100</v>
      </c>
      <c r="F13" s="562">
        <v>618122</v>
      </c>
      <c r="G13" s="563">
        <v>100</v>
      </c>
      <c r="H13" s="564">
        <v>116555</v>
      </c>
      <c r="I13" s="563">
        <v>100</v>
      </c>
      <c r="J13" s="6"/>
      <c r="K13" s="6"/>
      <c r="L13" s="316"/>
      <c r="M13" s="6"/>
    </row>
    <row r="14" spans="1:13" ht="15.75">
      <c r="A14" s="565" t="s">
        <v>714</v>
      </c>
      <c r="B14" s="565"/>
      <c r="C14" s="565"/>
      <c r="D14" s="565"/>
      <c r="E14" s="565"/>
      <c r="F14" s="565"/>
      <c r="G14" s="565"/>
      <c r="H14" s="565"/>
      <c r="I14" s="565"/>
      <c r="J14" s="316"/>
      <c r="K14" s="316"/>
      <c r="L14" s="316"/>
      <c r="M14" s="316"/>
    </row>
    <row r="15" spans="1:13" ht="54" customHeight="1">
      <c r="A15" s="566" t="s">
        <v>719</v>
      </c>
      <c r="B15" s="200">
        <v>1</v>
      </c>
      <c r="C15" s="554" t="s">
        <v>784</v>
      </c>
      <c r="D15" s="560">
        <v>10</v>
      </c>
      <c r="E15" s="561">
        <v>71.43</v>
      </c>
      <c r="F15" s="562">
        <v>3661396</v>
      </c>
      <c r="G15" s="563">
        <v>17.67</v>
      </c>
      <c r="H15" s="564">
        <v>61911</v>
      </c>
      <c r="I15" s="563">
        <v>41.04</v>
      </c>
      <c r="J15" s="316"/>
      <c r="K15" s="316"/>
      <c r="L15" s="316"/>
      <c r="M15" s="316"/>
    </row>
    <row r="16" spans="1:13" ht="45">
      <c r="A16" s="566"/>
      <c r="B16" s="200">
        <v>2</v>
      </c>
      <c r="C16" s="554" t="s">
        <v>785</v>
      </c>
      <c r="D16" s="560">
        <v>4</v>
      </c>
      <c r="E16" s="561">
        <v>28.57</v>
      </c>
      <c r="F16" s="562">
        <v>17063740</v>
      </c>
      <c r="G16" s="563">
        <v>82.33</v>
      </c>
      <c r="H16" s="564">
        <v>88950.5</v>
      </c>
      <c r="I16" s="563">
        <v>58.96</v>
      </c>
      <c r="J16" s="316"/>
      <c r="K16" s="316"/>
      <c r="L16" s="316"/>
      <c r="M16" s="316"/>
    </row>
    <row r="17" spans="1:13" ht="12.75">
      <c r="A17" s="566"/>
      <c r="B17" s="200"/>
      <c r="C17" s="567" t="s">
        <v>150</v>
      </c>
      <c r="D17" s="568"/>
      <c r="E17" s="569">
        <f>SUMSQ(E15:E16)</f>
        <v>5918.4898</v>
      </c>
      <c r="F17" s="570"/>
      <c r="G17" s="569">
        <f>SUMSQ(G15:G16)</f>
        <v>7090.4578</v>
      </c>
      <c r="H17" s="571"/>
      <c r="I17" s="569">
        <f>SUMSQ(I15:I16)</f>
        <v>5160.5632000000005</v>
      </c>
      <c r="J17" s="316"/>
      <c r="K17" s="316"/>
      <c r="L17" s="316"/>
      <c r="M17" s="316"/>
    </row>
    <row r="18" spans="1:13" ht="56.25">
      <c r="A18" s="572" t="s">
        <v>720</v>
      </c>
      <c r="B18" s="200">
        <v>1</v>
      </c>
      <c r="C18" s="554" t="s">
        <v>786</v>
      </c>
      <c r="D18" s="560">
        <v>10</v>
      </c>
      <c r="E18" s="561">
        <v>100</v>
      </c>
      <c r="F18" s="562">
        <v>3661396</v>
      </c>
      <c r="G18" s="563">
        <v>100</v>
      </c>
      <c r="H18" s="564">
        <v>61911</v>
      </c>
      <c r="I18" s="563">
        <v>100</v>
      </c>
      <c r="J18" s="316"/>
      <c r="K18" s="316"/>
      <c r="L18" s="316"/>
      <c r="M18" s="316"/>
    </row>
    <row r="19" spans="1:9" ht="20.25">
      <c r="A19" s="556" t="s">
        <v>1024</v>
      </c>
      <c r="B19" s="556"/>
      <c r="C19" s="556"/>
      <c r="D19" s="556"/>
      <c r="E19" s="556"/>
      <c r="F19" s="556"/>
      <c r="G19" s="556"/>
      <c r="H19" s="556"/>
      <c r="I19" s="556"/>
    </row>
    <row r="20" spans="1:9" ht="22.5">
      <c r="A20" s="283" t="s">
        <v>994</v>
      </c>
      <c r="B20" s="122">
        <v>1</v>
      </c>
      <c r="C20" s="554" t="s">
        <v>147</v>
      </c>
      <c r="D20" s="560">
        <v>29</v>
      </c>
      <c r="E20" s="561">
        <v>82.85714285714286</v>
      </c>
      <c r="F20" s="562">
        <v>10003062</v>
      </c>
      <c r="G20" s="563">
        <v>75.18574024799341</v>
      </c>
      <c r="H20" s="564">
        <v>394272</v>
      </c>
      <c r="I20" s="563">
        <v>14.713700666002522</v>
      </c>
    </row>
    <row r="21" spans="1:9" ht="45">
      <c r="A21" s="573" t="s">
        <v>151</v>
      </c>
      <c r="B21" s="574"/>
      <c r="C21" s="554" t="s">
        <v>148</v>
      </c>
      <c r="D21" s="560">
        <v>1</v>
      </c>
      <c r="E21" s="561">
        <v>2.857142857142857</v>
      </c>
      <c r="F21" s="562">
        <v>135</v>
      </c>
      <c r="G21" s="563">
        <v>0.0010146967931898361</v>
      </c>
      <c r="H21" s="564">
        <v>2193140</v>
      </c>
      <c r="I21" s="563">
        <v>81.84503459194862</v>
      </c>
    </row>
    <row r="22" spans="1:9" ht="45">
      <c r="A22" s="573" t="s">
        <v>152</v>
      </c>
      <c r="B22" s="574"/>
      <c r="C22" s="554" t="s">
        <v>149</v>
      </c>
      <c r="D22" s="560">
        <v>3</v>
      </c>
      <c r="E22" s="561">
        <v>8.571428571428571</v>
      </c>
      <c r="F22" s="562">
        <v>3239051</v>
      </c>
      <c r="G22" s="563">
        <v>24.34559009391357</v>
      </c>
      <c r="H22" s="564">
        <v>50568.64</v>
      </c>
      <c r="I22" s="563">
        <v>1.8871536199548578</v>
      </c>
    </row>
    <row r="23" spans="1:9" ht="45">
      <c r="A23" s="573"/>
      <c r="B23" s="574"/>
      <c r="C23" s="554" t="s">
        <v>153</v>
      </c>
      <c r="D23" s="560">
        <v>2</v>
      </c>
      <c r="E23" s="561">
        <v>5.714285714285714</v>
      </c>
      <c r="F23" s="562">
        <v>62219</v>
      </c>
      <c r="G23" s="563">
        <v>0.46765496129984013</v>
      </c>
      <c r="H23" s="564">
        <v>41644.35</v>
      </c>
      <c r="I23" s="563">
        <v>1.554111122093991</v>
      </c>
    </row>
    <row r="24" spans="1:9" ht="15">
      <c r="A24" s="573"/>
      <c r="B24" s="574"/>
      <c r="C24" s="555"/>
      <c r="D24" s="560">
        <v>35</v>
      </c>
      <c r="E24" s="561">
        <v>100</v>
      </c>
      <c r="F24" s="562">
        <v>13304467</v>
      </c>
      <c r="G24" s="563">
        <v>100</v>
      </c>
      <c r="H24" s="564">
        <v>2679624.99</v>
      </c>
      <c r="I24" s="563">
        <v>100</v>
      </c>
    </row>
    <row r="25" spans="1:9" ht="15">
      <c r="A25" s="573"/>
      <c r="B25" s="574"/>
      <c r="C25" s="555" t="s">
        <v>135</v>
      </c>
      <c r="D25" s="560"/>
      <c r="E25" s="561">
        <v>97.14285714285714</v>
      </c>
      <c r="F25" s="562"/>
      <c r="G25" s="563">
        <v>99.99898530320682</v>
      </c>
      <c r="H25" s="564"/>
      <c r="I25" s="563">
        <v>98.445888877906</v>
      </c>
    </row>
    <row r="26" spans="1:9" ht="15">
      <c r="A26" s="573"/>
      <c r="B26" s="574"/>
      <c r="C26" s="555" t="s">
        <v>150</v>
      </c>
      <c r="D26" s="560"/>
      <c r="E26" s="561">
        <v>6979.591836734694</v>
      </c>
      <c r="F26" s="562"/>
      <c r="G26" s="563">
        <v>6245.821995852038</v>
      </c>
      <c r="H26" s="564"/>
      <c r="I26" s="563">
        <v>6921.079284811114</v>
      </c>
    </row>
    <row r="27" spans="1:9" ht="20.25">
      <c r="A27" s="556" t="s">
        <v>1006</v>
      </c>
      <c r="B27" s="556"/>
      <c r="C27" s="556"/>
      <c r="D27" s="556"/>
      <c r="E27" s="556"/>
      <c r="F27" s="556"/>
      <c r="G27" s="556"/>
      <c r="H27" s="556"/>
      <c r="I27" s="556"/>
    </row>
    <row r="28" spans="1:9" ht="22.5">
      <c r="A28" s="283" t="s">
        <v>995</v>
      </c>
      <c r="B28" s="575">
        <v>1</v>
      </c>
      <c r="C28" s="554" t="s">
        <v>136</v>
      </c>
      <c r="D28" s="560">
        <v>2</v>
      </c>
      <c r="E28" s="561">
        <f aca="true" t="shared" si="0" ref="E28:E49">D28/$D$50*100</f>
        <v>0.6993006993006993</v>
      </c>
      <c r="F28" s="562">
        <v>552</v>
      </c>
      <c r="G28" s="563">
        <f aca="true" t="shared" si="1" ref="G28:G49">F28/$F$50*100</f>
        <v>1.590967824334452E-05</v>
      </c>
      <c r="H28" s="564">
        <v>576</v>
      </c>
      <c r="I28" s="563">
        <f aca="true" t="shared" si="2" ref="I28:I45">H28/$H$50*100</f>
        <v>2.7652684426683892E-05</v>
      </c>
    </row>
    <row r="29" spans="1:9" ht="22.5">
      <c r="A29" s="283"/>
      <c r="B29" s="575">
        <v>2</v>
      </c>
      <c r="C29" s="554" t="s">
        <v>137</v>
      </c>
      <c r="D29" s="560">
        <v>7</v>
      </c>
      <c r="E29" s="561">
        <f t="shared" si="0"/>
        <v>2.4475524475524475</v>
      </c>
      <c r="F29" s="562">
        <v>10919663</v>
      </c>
      <c r="G29" s="563">
        <f t="shared" si="1"/>
        <v>0.31472522618796045</v>
      </c>
      <c r="H29" s="564">
        <v>620000</v>
      </c>
      <c r="I29" s="563">
        <f t="shared" si="2"/>
        <v>0.02976504226483336</v>
      </c>
    </row>
    <row r="30" spans="1:9" ht="22.5">
      <c r="A30" s="283"/>
      <c r="B30" s="575"/>
      <c r="C30" s="554" t="s">
        <v>154</v>
      </c>
      <c r="D30" s="560">
        <v>2</v>
      </c>
      <c r="E30" s="561">
        <f t="shared" si="0"/>
        <v>0.6993006993006993</v>
      </c>
      <c r="F30" s="562">
        <v>4132</v>
      </c>
      <c r="G30" s="563">
        <f t="shared" si="1"/>
        <v>0.00011909201177807892</v>
      </c>
      <c r="H30" s="564">
        <v>1973162090</v>
      </c>
      <c r="I30" s="563">
        <f t="shared" si="2"/>
        <v>94.72782742615632</v>
      </c>
    </row>
    <row r="31" spans="1:9" ht="22.5">
      <c r="A31" s="283"/>
      <c r="B31" s="575">
        <v>3</v>
      </c>
      <c r="C31" s="554" t="s">
        <v>155</v>
      </c>
      <c r="D31" s="560">
        <v>3</v>
      </c>
      <c r="E31" s="561">
        <f t="shared" si="0"/>
        <v>1.048951048951049</v>
      </c>
      <c r="F31" s="562">
        <v>48633553</v>
      </c>
      <c r="G31" s="563">
        <f t="shared" si="1"/>
        <v>1.4017104711243527</v>
      </c>
      <c r="H31" s="564">
        <v>706</v>
      </c>
      <c r="I31" s="563">
        <f t="shared" si="2"/>
        <v>3.389374167576186E-05</v>
      </c>
    </row>
    <row r="32" spans="1:9" ht="22.5">
      <c r="A32" s="283"/>
      <c r="B32" s="575">
        <v>4</v>
      </c>
      <c r="C32" s="554" t="s">
        <v>542</v>
      </c>
      <c r="D32" s="560">
        <v>5</v>
      </c>
      <c r="E32" s="561">
        <f t="shared" si="0"/>
        <v>1.7482517482517483</v>
      </c>
      <c r="F32" s="562">
        <v>10979943</v>
      </c>
      <c r="G32" s="563">
        <f t="shared" si="1"/>
        <v>0.3164626091671431</v>
      </c>
      <c r="H32" s="564">
        <v>451826</v>
      </c>
      <c r="I32" s="563">
        <f t="shared" si="2"/>
        <v>0.021691322558629995</v>
      </c>
    </row>
    <row r="33" spans="1:9" ht="22.5">
      <c r="A33" s="283"/>
      <c r="B33" s="575">
        <v>5</v>
      </c>
      <c r="C33" s="554" t="s">
        <v>138</v>
      </c>
      <c r="D33" s="560">
        <v>4</v>
      </c>
      <c r="E33" s="561">
        <f t="shared" si="0"/>
        <v>1.3986013986013985</v>
      </c>
      <c r="F33" s="562">
        <v>19212101</v>
      </c>
      <c r="G33" s="563">
        <f t="shared" si="1"/>
        <v>0.5537288863924593</v>
      </c>
      <c r="H33" s="564">
        <v>1928151</v>
      </c>
      <c r="I33" s="563">
        <f t="shared" si="2"/>
        <v>0.09256692904513017</v>
      </c>
    </row>
    <row r="34" spans="1:9" ht="22.5">
      <c r="A34" s="283"/>
      <c r="B34" s="575">
        <v>6</v>
      </c>
      <c r="C34" s="554" t="s">
        <v>139</v>
      </c>
      <c r="D34" s="560">
        <v>19</v>
      </c>
      <c r="E34" s="561">
        <f t="shared" si="0"/>
        <v>6.643356643356643</v>
      </c>
      <c r="F34" s="562">
        <v>71202088</v>
      </c>
      <c r="G34" s="563">
        <f t="shared" si="1"/>
        <v>2.0521780984317064</v>
      </c>
      <c r="H34" s="564">
        <v>575481</v>
      </c>
      <c r="I34" s="563">
        <f t="shared" si="2"/>
        <v>0.027627768205820268</v>
      </c>
    </row>
    <row r="35" spans="1:9" ht="56.25">
      <c r="A35" s="283"/>
      <c r="B35" s="575">
        <v>7</v>
      </c>
      <c r="C35" s="554" t="s">
        <v>156</v>
      </c>
      <c r="D35" s="560">
        <v>1</v>
      </c>
      <c r="E35" s="561">
        <f t="shared" si="0"/>
        <v>0.34965034965034963</v>
      </c>
      <c r="F35" s="562">
        <v>31028</v>
      </c>
      <c r="G35" s="563">
        <f t="shared" si="1"/>
        <v>0.0008942853198088655</v>
      </c>
      <c r="H35" s="564">
        <v>57139</v>
      </c>
      <c r="I35" s="563">
        <f t="shared" si="2"/>
        <v>0.002743136693500505</v>
      </c>
    </row>
    <row r="36" spans="1:9" ht="33.75">
      <c r="A36" s="283"/>
      <c r="B36" s="575">
        <v>8</v>
      </c>
      <c r="C36" s="554" t="s">
        <v>140</v>
      </c>
      <c r="D36" s="560">
        <v>19</v>
      </c>
      <c r="E36" s="576">
        <f t="shared" si="0"/>
        <v>6.643356643356643</v>
      </c>
      <c r="F36" s="562">
        <v>707548</v>
      </c>
      <c r="G36" s="563">
        <f t="shared" si="1"/>
        <v>0.020392864169786102</v>
      </c>
      <c r="H36" s="564">
        <v>560960</v>
      </c>
      <c r="I36" s="563">
        <f t="shared" si="2"/>
        <v>0.02693064211109826</v>
      </c>
    </row>
    <row r="37" spans="1:9" ht="13.5">
      <c r="A37" s="283"/>
      <c r="B37" s="577" t="s">
        <v>157</v>
      </c>
      <c r="C37" s="577"/>
      <c r="D37" s="577"/>
      <c r="E37" s="561">
        <f t="shared" si="0"/>
        <v>0</v>
      </c>
      <c r="F37" s="578"/>
      <c r="G37" s="563">
        <f t="shared" si="1"/>
        <v>0</v>
      </c>
      <c r="H37" s="578"/>
      <c r="I37" s="563">
        <f t="shared" si="2"/>
        <v>0</v>
      </c>
    </row>
    <row r="38" spans="1:9" ht="45">
      <c r="A38" s="283"/>
      <c r="B38" s="575">
        <v>9</v>
      </c>
      <c r="C38" s="554" t="s">
        <v>141</v>
      </c>
      <c r="D38" s="560">
        <v>17</v>
      </c>
      <c r="E38" s="561">
        <f t="shared" si="0"/>
        <v>5.944055944055944</v>
      </c>
      <c r="F38" s="562">
        <v>0</v>
      </c>
      <c r="G38" s="563">
        <f t="shared" si="1"/>
        <v>0</v>
      </c>
      <c r="H38" s="564">
        <v>33861821</v>
      </c>
      <c r="I38" s="563">
        <f t="shared" si="2"/>
        <v>1.6256427955310029</v>
      </c>
    </row>
    <row r="39" spans="1:9" ht="33.75">
      <c r="A39" s="283"/>
      <c r="B39" s="575">
        <v>10</v>
      </c>
      <c r="C39" s="554" t="s">
        <v>142</v>
      </c>
      <c r="D39" s="560">
        <v>3</v>
      </c>
      <c r="E39" s="561">
        <f t="shared" si="0"/>
        <v>1.048951048951049</v>
      </c>
      <c r="F39" s="562">
        <v>651</v>
      </c>
      <c r="G39" s="563">
        <f t="shared" si="1"/>
        <v>1.876304445003131E-05</v>
      </c>
      <c r="H39" s="564">
        <v>859</v>
      </c>
      <c r="I39" s="563">
        <f t="shared" si="2"/>
        <v>4.1238985976599764E-05</v>
      </c>
    </row>
    <row r="40" spans="1:9" ht="22.5">
      <c r="A40" s="283"/>
      <c r="B40" s="575">
        <v>11</v>
      </c>
      <c r="C40" s="554" t="s">
        <v>143</v>
      </c>
      <c r="D40" s="560">
        <v>13</v>
      </c>
      <c r="E40" s="561">
        <f t="shared" si="0"/>
        <v>4.545454545454546</v>
      </c>
      <c r="F40" s="562">
        <v>60442663</v>
      </c>
      <c r="G40" s="563">
        <f t="shared" si="1"/>
        <v>1.7420712327914942</v>
      </c>
      <c r="H40" s="564">
        <v>2221144</v>
      </c>
      <c r="I40" s="563">
        <f t="shared" si="2"/>
        <v>0.10663297586496938</v>
      </c>
    </row>
    <row r="41" spans="1:9" s="282" customFormat="1" ht="45">
      <c r="A41" s="579"/>
      <c r="B41" s="580">
        <v>12</v>
      </c>
      <c r="C41" s="581" t="s">
        <v>144</v>
      </c>
      <c r="D41" s="582">
        <v>6</v>
      </c>
      <c r="E41" s="583">
        <f t="shared" si="0"/>
        <v>2.097902097902098</v>
      </c>
      <c r="F41" s="584">
        <v>552820531</v>
      </c>
      <c r="G41" s="585">
        <f t="shared" si="1"/>
        <v>15.933327490081279</v>
      </c>
      <c r="H41" s="586">
        <v>8233937</v>
      </c>
      <c r="I41" s="585">
        <f t="shared" si="2"/>
        <v>0.3952959400177019</v>
      </c>
    </row>
    <row r="42" spans="1:9" ht="33.75">
      <c r="A42" s="283"/>
      <c r="B42" s="575">
        <v>13</v>
      </c>
      <c r="C42" s="554" t="s">
        <v>536</v>
      </c>
      <c r="D42" s="560">
        <v>60</v>
      </c>
      <c r="E42" s="561">
        <f t="shared" si="0"/>
        <v>20.97902097902098</v>
      </c>
      <c r="F42" s="562">
        <v>322017082</v>
      </c>
      <c r="G42" s="563">
        <f t="shared" si="1"/>
        <v>9.281137977320087</v>
      </c>
      <c r="H42" s="564">
        <v>17236155</v>
      </c>
      <c r="I42" s="563">
        <f t="shared" si="2"/>
        <v>0.8274756162229335</v>
      </c>
    </row>
    <row r="43" spans="1:9" ht="45">
      <c r="A43" s="283"/>
      <c r="B43" s="575">
        <v>14</v>
      </c>
      <c r="C43" s="554" t="s">
        <v>158</v>
      </c>
      <c r="D43" s="560">
        <v>92</v>
      </c>
      <c r="E43" s="561">
        <f t="shared" si="0"/>
        <v>32.16783216783217</v>
      </c>
      <c r="F43" s="562">
        <v>21910761</v>
      </c>
      <c r="G43" s="563">
        <f t="shared" si="1"/>
        <v>0.6315093434362711</v>
      </c>
      <c r="H43" s="564">
        <v>7387776</v>
      </c>
      <c r="I43" s="563">
        <f t="shared" si="2"/>
        <v>0.3546733304566476</v>
      </c>
    </row>
    <row r="44" spans="1:9" ht="45">
      <c r="A44" s="283"/>
      <c r="B44" s="575">
        <v>15</v>
      </c>
      <c r="C44" s="554" t="s">
        <v>145</v>
      </c>
      <c r="D44" s="560">
        <v>4</v>
      </c>
      <c r="E44" s="561">
        <f t="shared" si="0"/>
        <v>1.3986013986013985</v>
      </c>
      <c r="F44" s="562">
        <v>2269272736</v>
      </c>
      <c r="G44" s="563">
        <f t="shared" si="1"/>
        <v>65.40470847129365</v>
      </c>
      <c r="H44" s="564">
        <v>34009802</v>
      </c>
      <c r="I44" s="563">
        <f t="shared" si="2"/>
        <v>1.6327470870138936</v>
      </c>
    </row>
    <row r="45" spans="1:9" s="282" customFormat="1" ht="45">
      <c r="A45" s="579"/>
      <c r="B45" s="580">
        <v>16</v>
      </c>
      <c r="C45" s="581" t="s">
        <v>146</v>
      </c>
      <c r="D45" s="582">
        <v>18</v>
      </c>
      <c r="E45" s="583">
        <f t="shared" si="0"/>
        <v>6.293706293706294</v>
      </c>
      <c r="F45" s="584">
        <v>76545986</v>
      </c>
      <c r="G45" s="585">
        <f t="shared" si="1"/>
        <v>2.2061992899991925</v>
      </c>
      <c r="H45" s="586">
        <v>416938</v>
      </c>
      <c r="I45" s="585">
        <f t="shared" si="2"/>
        <v>0.02001641482550821</v>
      </c>
    </row>
    <row r="46" spans="1:9" ht="90">
      <c r="A46" s="283"/>
      <c r="B46" s="575"/>
      <c r="C46" s="587" t="s">
        <v>159</v>
      </c>
      <c r="D46" s="560">
        <f>SUM(D41,D45)</f>
        <v>24</v>
      </c>
      <c r="E46" s="561">
        <f t="shared" si="0"/>
        <v>8.391608391608392</v>
      </c>
      <c r="F46" s="560">
        <f>SUM(F41,F45)</f>
        <v>629366517</v>
      </c>
      <c r="G46" s="563">
        <f t="shared" si="1"/>
        <v>18.13952678008047</v>
      </c>
      <c r="H46" s="564"/>
      <c r="I46" s="563"/>
    </row>
    <row r="47" spans="1:9" ht="13.5">
      <c r="A47" s="283"/>
      <c r="B47" s="577" t="s">
        <v>160</v>
      </c>
      <c r="C47" s="577"/>
      <c r="D47" s="577"/>
      <c r="E47" s="561">
        <f t="shared" si="0"/>
        <v>0</v>
      </c>
      <c r="F47" s="578"/>
      <c r="G47" s="563">
        <f t="shared" si="1"/>
        <v>0</v>
      </c>
      <c r="H47" s="578"/>
      <c r="I47" s="563">
        <f>H47/$H$50*100</f>
        <v>0</v>
      </c>
    </row>
    <row r="48" spans="1:9" ht="22.5">
      <c r="A48" s="283"/>
      <c r="B48" s="575">
        <v>17</v>
      </c>
      <c r="C48" s="554" t="s">
        <v>161</v>
      </c>
      <c r="D48" s="560">
        <v>10</v>
      </c>
      <c r="E48" s="561">
        <f t="shared" si="0"/>
        <v>3.4965034965034967</v>
      </c>
      <c r="F48" s="562">
        <v>3661396</v>
      </c>
      <c r="G48" s="563">
        <f t="shared" si="1"/>
        <v>0.1055283193504867</v>
      </c>
      <c r="H48" s="588">
        <v>61911</v>
      </c>
      <c r="I48" s="563">
        <f>H48/$H$50*100</f>
        <v>0.0029722315026743515</v>
      </c>
    </row>
    <row r="49" spans="1:9" ht="45">
      <c r="A49" s="283"/>
      <c r="B49" s="575">
        <v>18</v>
      </c>
      <c r="C49" s="554" t="s">
        <v>162</v>
      </c>
      <c r="D49" s="560">
        <v>1</v>
      </c>
      <c r="E49" s="561">
        <f t="shared" si="0"/>
        <v>0.34965034965034963</v>
      </c>
      <c r="F49" s="562">
        <v>1223781</v>
      </c>
      <c r="G49" s="563">
        <f t="shared" si="1"/>
        <v>0.035271670199852174</v>
      </c>
      <c r="H49" s="588">
        <v>2193140</v>
      </c>
      <c r="I49" s="563">
        <f>H49/$H$50*100</f>
        <v>0.10528855611725263</v>
      </c>
    </row>
    <row r="50" spans="1:9" ht="12.75">
      <c r="A50" s="283"/>
      <c r="B50" s="589"/>
      <c r="C50" s="554" t="s">
        <v>163</v>
      </c>
      <c r="D50" s="590">
        <f>SUM(D28:D36,D38:D40,D42:D44,D46,D48:D49)</f>
        <v>286</v>
      </c>
      <c r="E50" s="575">
        <v>100</v>
      </c>
      <c r="F50" s="590">
        <f>SUM(F28:F36,F38:F40,F42:F44,F46,F48:F49)</f>
        <v>3469586195</v>
      </c>
      <c r="G50" s="568">
        <v>100</v>
      </c>
      <c r="H50" s="591">
        <f>SUM(H28:H49)</f>
        <v>2082980412</v>
      </c>
      <c r="I50" s="568">
        <v>100</v>
      </c>
    </row>
    <row r="51" spans="1:9" ht="12.75">
      <c r="A51" s="123"/>
      <c r="B51" s="592"/>
      <c r="C51" s="592" t="s">
        <v>150</v>
      </c>
      <c r="D51" s="592"/>
      <c r="E51" s="592">
        <f>SUMSQ(E28:E36,E38:E40,E42:E44,E46,E48:E49)</f>
        <v>1718.1769279671378</v>
      </c>
      <c r="F51" s="592"/>
      <c r="G51" s="592">
        <f>SUMSQ(G28:G36,G38:G40,G42:G44,G46,G48:G49)</f>
        <v>4703.086300828702</v>
      </c>
      <c r="H51" s="592"/>
      <c r="I51" s="592">
        <f>SUMSQ(I28:I49)</f>
        <v>8979.670921327099</v>
      </c>
    </row>
    <row r="52" spans="1:9" ht="12.75">
      <c r="A52" s="123"/>
      <c r="B52" s="592"/>
      <c r="C52" s="592"/>
      <c r="D52" s="592"/>
      <c r="E52" s="592"/>
      <c r="F52" s="592"/>
      <c r="G52" s="592"/>
      <c r="H52" s="592"/>
      <c r="I52" s="592"/>
    </row>
    <row r="53" spans="1:9" ht="12.75">
      <c r="A53" s="123"/>
      <c r="B53" s="592"/>
      <c r="C53" s="592" t="s">
        <v>135</v>
      </c>
      <c r="D53" s="593">
        <f>SUM(E46,E43,E42)</f>
        <v>61.53846153846154</v>
      </c>
      <c r="E53" s="592"/>
      <c r="F53" s="593">
        <f>SUM(G44,G46,G42)</f>
        <v>92.8253732286942</v>
      </c>
      <c r="G53" s="592"/>
      <c r="H53" s="593">
        <f>SUM(I30,I38,I44)</f>
        <v>97.98621730870123</v>
      </c>
      <c r="I53" s="592"/>
    </row>
    <row r="55" ht="12.75">
      <c r="D55">
        <f>SUM(D48:D49,D38:D45,D28:D36,D26,D20:D23,D16,D12:D13,D10,D6:D8,D4)</f>
        <v>339</v>
      </c>
    </row>
    <row r="56" ht="12.75">
      <c r="D56">
        <f>SUM(D48:D49,D38:D45,D28:D36)</f>
        <v>286</v>
      </c>
    </row>
    <row r="58" ht="12.75">
      <c r="D58">
        <f>D56/D55</f>
        <v>0.8436578171091446</v>
      </c>
    </row>
    <row r="60" ht="13.5" thickBot="1"/>
    <row r="61" spans="1:9" ht="102" thickBot="1">
      <c r="A61" s="18" t="s">
        <v>1037</v>
      </c>
      <c r="B61" s="19" t="s">
        <v>467</v>
      </c>
      <c r="C61" s="20" t="s">
        <v>468</v>
      </c>
      <c r="D61" s="552" t="s">
        <v>463</v>
      </c>
      <c r="E61" s="19" t="s">
        <v>469</v>
      </c>
      <c r="F61" s="19" t="s">
        <v>464</v>
      </c>
      <c r="G61" s="20" t="s">
        <v>469</v>
      </c>
      <c r="H61" s="19" t="s">
        <v>465</v>
      </c>
      <c r="I61" s="19" t="s">
        <v>469</v>
      </c>
    </row>
    <row r="62" spans="1:9" ht="17.25" thickBot="1">
      <c r="A62" s="13">
        <v>1</v>
      </c>
      <c r="B62" s="14">
        <v>2</v>
      </c>
      <c r="C62" s="13">
        <v>3</v>
      </c>
      <c r="D62" s="13">
        <v>5</v>
      </c>
      <c r="E62" s="15">
        <v>6</v>
      </c>
      <c r="F62" s="16">
        <v>7</v>
      </c>
      <c r="G62" s="13">
        <v>8</v>
      </c>
      <c r="H62" s="15">
        <v>9</v>
      </c>
      <c r="I62" s="17">
        <v>10</v>
      </c>
    </row>
    <row r="63" spans="1:9" ht="33.75">
      <c r="A63" s="553" t="s">
        <v>435</v>
      </c>
      <c r="B63" s="553"/>
      <c r="C63" s="554" t="s">
        <v>515</v>
      </c>
      <c r="D63" s="555">
        <v>3</v>
      </c>
      <c r="E63" s="594">
        <f aca="true" t="shared" si="3" ref="E63:E88">D63/$D$89*100</f>
        <v>0.8875739644970414</v>
      </c>
      <c r="F63" s="555">
        <v>7600000</v>
      </c>
      <c r="G63" s="595">
        <f aca="true" t="shared" si="4" ref="G63:G88">F63/$F$89*100</f>
        <v>0.21471410656381745</v>
      </c>
      <c r="H63" s="555">
        <v>41119</v>
      </c>
      <c r="I63" s="555">
        <v>100</v>
      </c>
    </row>
    <row r="64" spans="1:9" ht="33.75">
      <c r="A64" s="553" t="s">
        <v>495</v>
      </c>
      <c r="B64" s="553"/>
      <c r="C64" s="554" t="s">
        <v>496</v>
      </c>
      <c r="D64" s="555">
        <v>2</v>
      </c>
      <c r="E64" s="594">
        <f t="shared" si="3"/>
        <v>0.591715976331361</v>
      </c>
      <c r="F64" s="555">
        <v>254817</v>
      </c>
      <c r="G64" s="595">
        <f t="shared" si="4"/>
        <v>0.007199053222667403</v>
      </c>
      <c r="H64" s="555">
        <v>52186</v>
      </c>
      <c r="I64" s="555">
        <v>100</v>
      </c>
    </row>
    <row r="65" spans="1:9" ht="45">
      <c r="A65" s="557" t="s">
        <v>466</v>
      </c>
      <c r="B65" s="21"/>
      <c r="C65" s="554" t="s">
        <v>513</v>
      </c>
      <c r="D65" s="555">
        <v>1</v>
      </c>
      <c r="E65" s="594">
        <f t="shared" si="3"/>
        <v>0.2958579881656805</v>
      </c>
      <c r="F65" s="555">
        <v>55625</v>
      </c>
      <c r="G65" s="595">
        <f t="shared" si="4"/>
        <v>0.001571509497054256</v>
      </c>
      <c r="H65" s="555">
        <v>0</v>
      </c>
      <c r="I65" s="555"/>
    </row>
    <row r="66" spans="1:9" ht="33.75">
      <c r="A66" s="39" t="s">
        <v>764</v>
      </c>
      <c r="B66" s="39"/>
      <c r="C66" s="554" t="s">
        <v>783</v>
      </c>
      <c r="D66" s="560">
        <v>3</v>
      </c>
      <c r="E66" s="594">
        <f t="shared" si="3"/>
        <v>0.8875739644970414</v>
      </c>
      <c r="F66" s="562">
        <v>618122</v>
      </c>
      <c r="G66" s="595">
        <f t="shared" si="4"/>
        <v>0.01746309381282105</v>
      </c>
      <c r="H66" s="564">
        <v>116555</v>
      </c>
      <c r="I66" s="563">
        <v>100</v>
      </c>
    </row>
    <row r="67" spans="1:9" ht="45">
      <c r="A67" s="566"/>
      <c r="B67" s="200">
        <v>2</v>
      </c>
      <c r="C67" s="554" t="s">
        <v>785</v>
      </c>
      <c r="D67" s="560">
        <v>4</v>
      </c>
      <c r="E67" s="594">
        <f t="shared" si="3"/>
        <v>1.183431952662722</v>
      </c>
      <c r="F67" s="562">
        <v>17063740</v>
      </c>
      <c r="G67" s="595">
        <f t="shared" si="4"/>
        <v>0.4820823274654308</v>
      </c>
      <c r="H67" s="564">
        <v>88950.5</v>
      </c>
      <c r="I67" s="563">
        <v>58.96</v>
      </c>
    </row>
    <row r="68" spans="1:9" ht="22.5">
      <c r="A68" s="283" t="s">
        <v>994</v>
      </c>
      <c r="B68" s="122">
        <v>1</v>
      </c>
      <c r="C68" s="554" t="s">
        <v>147</v>
      </c>
      <c r="D68" s="560">
        <v>29</v>
      </c>
      <c r="E68" s="594">
        <f t="shared" si="3"/>
        <v>8.579881656804734</v>
      </c>
      <c r="F68" s="562">
        <v>10003062</v>
      </c>
      <c r="G68" s="595">
        <f t="shared" si="4"/>
        <v>0.28260506845164113</v>
      </c>
      <c r="H68" s="564">
        <v>394272</v>
      </c>
      <c r="I68" s="563">
        <v>14.713700666002522</v>
      </c>
    </row>
    <row r="69" spans="1:9" ht="45">
      <c r="A69" s="573" t="s">
        <v>152</v>
      </c>
      <c r="B69" s="574"/>
      <c r="C69" s="554" t="s">
        <v>149</v>
      </c>
      <c r="D69" s="560">
        <v>3</v>
      </c>
      <c r="E69" s="594">
        <f t="shared" si="3"/>
        <v>0.8875739644970414</v>
      </c>
      <c r="F69" s="562">
        <v>3239051</v>
      </c>
      <c r="G69" s="595">
        <f t="shared" si="4"/>
        <v>0.09150920283942625</v>
      </c>
      <c r="H69" s="564">
        <v>50568.64</v>
      </c>
      <c r="I69" s="563">
        <v>1.8871536199548578</v>
      </c>
    </row>
    <row r="70" spans="1:9" ht="45">
      <c r="A70" s="573"/>
      <c r="B70" s="574"/>
      <c r="C70" s="554" t="s">
        <v>153</v>
      </c>
      <c r="D70" s="560">
        <v>2</v>
      </c>
      <c r="E70" s="594">
        <f t="shared" si="3"/>
        <v>0.591715976331361</v>
      </c>
      <c r="F70" s="562">
        <v>62219</v>
      </c>
      <c r="G70" s="595">
        <f t="shared" si="4"/>
        <v>0.0017578022363544945</v>
      </c>
      <c r="H70" s="564">
        <v>41644.35</v>
      </c>
      <c r="I70" s="563">
        <v>1.554111122093991</v>
      </c>
    </row>
    <row r="71" spans="1:9" ht="22.5">
      <c r="A71" s="283" t="s">
        <v>995</v>
      </c>
      <c r="B71" s="575">
        <v>1</v>
      </c>
      <c r="C71" s="554" t="s">
        <v>136</v>
      </c>
      <c r="D71" s="560">
        <v>2</v>
      </c>
      <c r="E71" s="594">
        <f t="shared" si="3"/>
        <v>0.591715976331361</v>
      </c>
      <c r="F71" s="562">
        <v>552</v>
      </c>
      <c r="G71" s="595">
        <f t="shared" si="4"/>
        <v>1.5595024582003583E-05</v>
      </c>
      <c r="H71" s="564">
        <v>576</v>
      </c>
      <c r="I71" s="563">
        <f aca="true" t="shared" si="5" ref="I71:I85">H71/$H$50*100</f>
        <v>2.7652684426683892E-05</v>
      </c>
    </row>
    <row r="72" spans="1:9" ht="22.5">
      <c r="A72" s="283"/>
      <c r="B72" s="575">
        <v>2</v>
      </c>
      <c r="C72" s="554" t="s">
        <v>137</v>
      </c>
      <c r="D72" s="560">
        <v>8</v>
      </c>
      <c r="E72" s="594">
        <f t="shared" si="3"/>
        <v>2.366863905325444</v>
      </c>
      <c r="F72" s="562">
        <v>10934953</v>
      </c>
      <c r="G72" s="595">
        <f t="shared" si="4"/>
        <v>0.3089327189095178</v>
      </c>
      <c r="H72" s="564">
        <v>620000</v>
      </c>
      <c r="I72" s="563">
        <f t="shared" si="5"/>
        <v>0.02976504226483336</v>
      </c>
    </row>
    <row r="73" spans="1:11" ht="22.5">
      <c r="A73" s="283"/>
      <c r="B73" s="575"/>
      <c r="C73" s="554" t="s">
        <v>154</v>
      </c>
      <c r="D73" s="560">
        <v>2</v>
      </c>
      <c r="E73" s="594">
        <f t="shared" si="3"/>
        <v>0.591715976331361</v>
      </c>
      <c r="F73" s="562">
        <v>4132</v>
      </c>
      <c r="G73" s="595">
        <f t="shared" si="4"/>
        <v>0.00011673666951601233</v>
      </c>
      <c r="H73" s="564">
        <v>1973162090</v>
      </c>
      <c r="I73" s="563">
        <f t="shared" si="5"/>
        <v>94.72782742615632</v>
      </c>
      <c r="K73" s="596"/>
    </row>
    <row r="74" spans="1:9" ht="22.5">
      <c r="A74" s="283"/>
      <c r="B74" s="575">
        <v>3</v>
      </c>
      <c r="C74" s="554" t="s">
        <v>155</v>
      </c>
      <c r="D74" s="560">
        <v>3</v>
      </c>
      <c r="E74" s="594">
        <f t="shared" si="3"/>
        <v>0.8875739644970414</v>
      </c>
      <c r="F74" s="562">
        <v>48633553</v>
      </c>
      <c r="G74" s="595">
        <f t="shared" si="4"/>
        <v>1.373988142291982</v>
      </c>
      <c r="H74" s="564">
        <v>706</v>
      </c>
      <c r="I74" s="563">
        <f t="shared" si="5"/>
        <v>3.389374167576186E-05</v>
      </c>
    </row>
    <row r="75" spans="1:9" ht="22.5">
      <c r="A75" s="283"/>
      <c r="B75" s="575">
        <v>4</v>
      </c>
      <c r="C75" s="554" t="s">
        <v>542</v>
      </c>
      <c r="D75" s="560">
        <v>5</v>
      </c>
      <c r="E75" s="594">
        <f t="shared" si="3"/>
        <v>1.4792899408284024</v>
      </c>
      <c r="F75" s="562">
        <v>10979943</v>
      </c>
      <c r="G75" s="595">
        <f t="shared" si="4"/>
        <v>0.3102037699166633</v>
      </c>
      <c r="H75" s="564">
        <v>451826</v>
      </c>
      <c r="I75" s="563">
        <f t="shared" si="5"/>
        <v>0.021691322558629995</v>
      </c>
    </row>
    <row r="76" spans="1:9" ht="22.5">
      <c r="A76" s="283"/>
      <c r="B76" s="575">
        <v>5</v>
      </c>
      <c r="C76" s="554" t="s">
        <v>138</v>
      </c>
      <c r="D76" s="560">
        <v>4</v>
      </c>
      <c r="E76" s="594">
        <f t="shared" si="3"/>
        <v>1.183431952662722</v>
      </c>
      <c r="F76" s="562">
        <v>19212101</v>
      </c>
      <c r="G76" s="595">
        <f t="shared" si="4"/>
        <v>0.5427775133458979</v>
      </c>
      <c r="H76" s="564">
        <v>1928151</v>
      </c>
      <c r="I76" s="563">
        <f t="shared" si="5"/>
        <v>0.09256692904513017</v>
      </c>
    </row>
    <row r="77" spans="1:9" ht="22.5">
      <c r="A77" s="283"/>
      <c r="B77" s="575">
        <v>6</v>
      </c>
      <c r="C77" s="554" t="s">
        <v>139</v>
      </c>
      <c r="D77" s="560">
        <v>19</v>
      </c>
      <c r="E77" s="594">
        <f t="shared" si="3"/>
        <v>5.621301775147929</v>
      </c>
      <c r="F77" s="562">
        <v>71202088</v>
      </c>
      <c r="G77" s="595">
        <f t="shared" si="4"/>
        <v>2.01159114610504</v>
      </c>
      <c r="H77" s="564">
        <v>575481</v>
      </c>
      <c r="I77" s="563">
        <f t="shared" si="5"/>
        <v>0.027627768205820268</v>
      </c>
    </row>
    <row r="78" spans="1:9" ht="56.25">
      <c r="A78" s="283"/>
      <c r="B78" s="575">
        <v>7</v>
      </c>
      <c r="C78" s="554" t="s">
        <v>156</v>
      </c>
      <c r="D78" s="560">
        <v>1</v>
      </c>
      <c r="E78" s="594">
        <f t="shared" si="3"/>
        <v>0.2958579881656805</v>
      </c>
      <c r="F78" s="562">
        <v>31028</v>
      </c>
      <c r="G78" s="595">
        <f t="shared" si="4"/>
        <v>0.0008765985919029116</v>
      </c>
      <c r="H78" s="564">
        <v>57139</v>
      </c>
      <c r="I78" s="563">
        <f t="shared" si="5"/>
        <v>0.002743136693500505</v>
      </c>
    </row>
    <row r="79" spans="1:9" ht="33.75">
      <c r="A79" s="283"/>
      <c r="B79" s="575">
        <v>8</v>
      </c>
      <c r="C79" s="554" t="s">
        <v>140</v>
      </c>
      <c r="D79" s="560">
        <v>19</v>
      </c>
      <c r="E79" s="594">
        <f t="shared" si="3"/>
        <v>5.621301775147929</v>
      </c>
      <c r="F79" s="562">
        <v>707548</v>
      </c>
      <c r="G79" s="595">
        <f t="shared" si="4"/>
        <v>0.01998954429881788</v>
      </c>
      <c r="H79" s="564">
        <v>560960</v>
      </c>
      <c r="I79" s="563">
        <f t="shared" si="5"/>
        <v>0.02693064211109826</v>
      </c>
    </row>
    <row r="80" spans="1:9" ht="45">
      <c r="A80" s="283"/>
      <c r="B80" s="575">
        <v>9</v>
      </c>
      <c r="C80" s="554" t="s">
        <v>141</v>
      </c>
      <c r="D80" s="560">
        <v>17</v>
      </c>
      <c r="E80" s="594">
        <f t="shared" si="3"/>
        <v>5.029585798816568</v>
      </c>
      <c r="F80" s="562">
        <v>0</v>
      </c>
      <c r="G80" s="595">
        <f t="shared" si="4"/>
        <v>0</v>
      </c>
      <c r="H80" s="564">
        <v>33861821</v>
      </c>
      <c r="I80" s="563">
        <f t="shared" si="5"/>
        <v>1.6256427955310029</v>
      </c>
    </row>
    <row r="81" spans="1:9" ht="33.75">
      <c r="A81" s="283"/>
      <c r="B81" s="575">
        <v>10</v>
      </c>
      <c r="C81" s="554" t="s">
        <v>142</v>
      </c>
      <c r="D81" s="560">
        <v>3</v>
      </c>
      <c r="E81" s="594">
        <f t="shared" si="3"/>
        <v>0.8875739644970414</v>
      </c>
      <c r="F81" s="562">
        <v>651</v>
      </c>
      <c r="G81" s="595">
        <f t="shared" si="4"/>
        <v>1.8391958338558572E-05</v>
      </c>
      <c r="H81" s="564">
        <v>859</v>
      </c>
      <c r="I81" s="563">
        <f t="shared" si="5"/>
        <v>4.1238985976599764E-05</v>
      </c>
    </row>
    <row r="82" spans="1:9" ht="22.5">
      <c r="A82" s="283"/>
      <c r="B82" s="575">
        <v>11</v>
      </c>
      <c r="C82" s="554" t="s">
        <v>143</v>
      </c>
      <c r="D82" s="560">
        <v>13</v>
      </c>
      <c r="E82" s="594">
        <f t="shared" si="3"/>
        <v>3.8461538461538463</v>
      </c>
      <c r="F82" s="562">
        <v>60442663</v>
      </c>
      <c r="G82" s="595">
        <f t="shared" si="4"/>
        <v>1.7076174189977509</v>
      </c>
      <c r="H82" s="564">
        <v>2221144</v>
      </c>
      <c r="I82" s="563">
        <f t="shared" si="5"/>
        <v>0.10663297586496938</v>
      </c>
    </row>
    <row r="83" spans="1:9" ht="33.75">
      <c r="A83" s="283"/>
      <c r="B83" s="575">
        <v>13</v>
      </c>
      <c r="C83" s="554" t="s">
        <v>536</v>
      </c>
      <c r="D83" s="560">
        <v>60</v>
      </c>
      <c r="E83" s="594">
        <f t="shared" si="3"/>
        <v>17.75147928994083</v>
      </c>
      <c r="F83" s="562">
        <v>322017082</v>
      </c>
      <c r="G83" s="595">
        <f t="shared" si="4"/>
        <v>9.097580271041782</v>
      </c>
      <c r="H83" s="564">
        <v>17236155</v>
      </c>
      <c r="I83" s="563">
        <f t="shared" si="5"/>
        <v>0.8274756162229335</v>
      </c>
    </row>
    <row r="84" spans="1:9" ht="45">
      <c r="A84" s="283"/>
      <c r="B84" s="575">
        <v>14</v>
      </c>
      <c r="C84" s="554" t="s">
        <v>158</v>
      </c>
      <c r="D84" s="560">
        <v>92</v>
      </c>
      <c r="E84" s="594">
        <f t="shared" si="3"/>
        <v>27.218934911242602</v>
      </c>
      <c r="F84" s="562">
        <v>21910761</v>
      </c>
      <c r="G84" s="595">
        <f t="shared" si="4"/>
        <v>0.6190196674010967</v>
      </c>
      <c r="H84" s="564">
        <v>7387776</v>
      </c>
      <c r="I84" s="563">
        <f t="shared" si="5"/>
        <v>0.3546733304566476</v>
      </c>
    </row>
    <row r="85" spans="1:9" ht="45">
      <c r="A85" s="283"/>
      <c r="B85" s="575">
        <v>15</v>
      </c>
      <c r="C85" s="554" t="s">
        <v>145</v>
      </c>
      <c r="D85" s="560">
        <v>4</v>
      </c>
      <c r="E85" s="594">
        <f t="shared" si="3"/>
        <v>1.183431952662722</v>
      </c>
      <c r="F85" s="562">
        <v>2269272736</v>
      </c>
      <c r="G85" s="595">
        <f t="shared" si="4"/>
        <v>64.11116684998284</v>
      </c>
      <c r="H85" s="564">
        <v>34009802</v>
      </c>
      <c r="I85" s="563">
        <f t="shared" si="5"/>
        <v>1.6327470870138936</v>
      </c>
    </row>
    <row r="86" spans="1:9" ht="123.75">
      <c r="A86" s="283"/>
      <c r="B86" s="575"/>
      <c r="C86" s="587" t="s">
        <v>164</v>
      </c>
      <c r="D86" s="560">
        <v>27</v>
      </c>
      <c r="E86" s="594">
        <f t="shared" si="3"/>
        <v>7.988165680473373</v>
      </c>
      <c r="F86" s="560">
        <v>660458706</v>
      </c>
      <c r="G86" s="595">
        <f t="shared" si="4"/>
        <v>18.659184339616445</v>
      </c>
      <c r="H86" s="564"/>
      <c r="I86" s="563"/>
    </row>
    <row r="87" spans="1:9" ht="22.5">
      <c r="A87" s="283"/>
      <c r="B87" s="575">
        <v>17</v>
      </c>
      <c r="C87" s="554" t="s">
        <v>161</v>
      </c>
      <c r="D87" s="560">
        <v>10</v>
      </c>
      <c r="E87" s="594">
        <f t="shared" si="3"/>
        <v>2.9585798816568047</v>
      </c>
      <c r="F87" s="562">
        <v>3661396</v>
      </c>
      <c r="G87" s="595">
        <f t="shared" si="4"/>
        <v>0.10344123301530724</v>
      </c>
      <c r="H87" s="588">
        <v>61911</v>
      </c>
      <c r="I87" s="563">
        <f>H87/$H$50*100</f>
        <v>0.0029722315026743515</v>
      </c>
    </row>
    <row r="88" spans="1:9" ht="45">
      <c r="A88" s="283"/>
      <c r="B88" s="575">
        <v>18</v>
      </c>
      <c r="C88" s="554" t="s">
        <v>162</v>
      </c>
      <c r="D88" s="560">
        <v>2</v>
      </c>
      <c r="E88" s="594">
        <f t="shared" si="3"/>
        <v>0.591715976331361</v>
      </c>
      <c r="F88" s="562">
        <v>1223916</v>
      </c>
      <c r="G88" s="595">
        <f t="shared" si="4"/>
        <v>0.03457789874331069</v>
      </c>
      <c r="H88" s="588">
        <v>2193140</v>
      </c>
      <c r="I88" s="563">
        <f>H88/$H$50*100</f>
        <v>0.10528855611725263</v>
      </c>
    </row>
    <row r="89" spans="1:9" ht="12.75">
      <c r="A89" s="283"/>
      <c r="B89" s="589"/>
      <c r="C89" s="554" t="s">
        <v>163</v>
      </c>
      <c r="D89" s="590">
        <f>SUM(D63:D88)</f>
        <v>338</v>
      </c>
      <c r="E89" s="575">
        <v>100</v>
      </c>
      <c r="F89" s="590">
        <f>SUM(F63:F88)</f>
        <v>3539590445</v>
      </c>
      <c r="G89" s="568">
        <v>100</v>
      </c>
      <c r="H89" s="591">
        <f>SUM(H71:H88)</f>
        <v>2074329537</v>
      </c>
      <c r="I89" s="568">
        <v>100</v>
      </c>
    </row>
    <row r="91" spans="5:7" ht="12.75">
      <c r="E91">
        <f>SUMSQ(E63:E88)</f>
        <v>1323.3080074227091</v>
      </c>
      <c r="G91">
        <f>SUMSQ(G63:G88)</f>
        <v>4551.272003566132</v>
      </c>
    </row>
    <row r="92" spans="5:7" ht="12.75">
      <c r="E92" s="597">
        <f>SUM(E68,E84,E83)</f>
        <v>53.55029585798816</v>
      </c>
      <c r="G92" s="598">
        <f>SUM(G86,G85,G83)</f>
        <v>91.86793146064106</v>
      </c>
    </row>
    <row r="97" spans="1:8" ht="45">
      <c r="A97" s="566"/>
      <c r="B97" s="200">
        <v>2</v>
      </c>
      <c r="C97" s="554" t="s">
        <v>785</v>
      </c>
      <c r="D97" s="560">
        <v>4</v>
      </c>
      <c r="E97" s="594">
        <f aca="true" t="shared" si="6" ref="E97:E110">D97/$D$89*100</f>
        <v>1.183431952662722</v>
      </c>
      <c r="F97" s="554" t="s">
        <v>139</v>
      </c>
      <c r="G97" s="562">
        <v>71202088</v>
      </c>
      <c r="H97" s="595">
        <f aca="true" t="shared" si="7" ref="H97:H103">G97/$F$89*100</f>
        <v>2.01159114610504</v>
      </c>
    </row>
    <row r="98" spans="1:8" ht="22.5">
      <c r="A98" s="283" t="s">
        <v>994</v>
      </c>
      <c r="B98" s="122">
        <v>1</v>
      </c>
      <c r="C98" s="554" t="s">
        <v>147</v>
      </c>
      <c r="D98" s="560">
        <v>29</v>
      </c>
      <c r="E98" s="594">
        <f t="shared" si="6"/>
        <v>8.579881656804734</v>
      </c>
      <c r="F98" s="554" t="s">
        <v>143</v>
      </c>
      <c r="G98" s="562">
        <v>60442663</v>
      </c>
      <c r="H98" s="595">
        <f t="shared" si="7"/>
        <v>1.7076174189977509</v>
      </c>
    </row>
    <row r="99" spans="1:8" ht="33.75">
      <c r="A99" s="283"/>
      <c r="B99" s="575">
        <v>2</v>
      </c>
      <c r="C99" s="554" t="s">
        <v>137</v>
      </c>
      <c r="D99" s="560">
        <v>8</v>
      </c>
      <c r="E99" s="594">
        <f t="shared" si="6"/>
        <v>2.366863905325444</v>
      </c>
      <c r="F99" s="554" t="s">
        <v>536</v>
      </c>
      <c r="G99" s="562">
        <v>322017082</v>
      </c>
      <c r="H99" s="595">
        <f t="shared" si="7"/>
        <v>9.097580271041782</v>
      </c>
    </row>
    <row r="100" spans="1:8" ht="45">
      <c r="A100" s="283"/>
      <c r="B100" s="575">
        <v>4</v>
      </c>
      <c r="C100" s="554" t="s">
        <v>542</v>
      </c>
      <c r="D100" s="560">
        <v>5</v>
      </c>
      <c r="E100" s="594">
        <f t="shared" si="6"/>
        <v>1.4792899408284024</v>
      </c>
      <c r="F100" s="554" t="s">
        <v>158</v>
      </c>
      <c r="G100" s="562">
        <v>21910761</v>
      </c>
      <c r="H100" s="595">
        <f t="shared" si="7"/>
        <v>0.6190196674010967</v>
      </c>
    </row>
    <row r="101" spans="1:8" ht="33.75">
      <c r="A101" s="283"/>
      <c r="B101" s="575">
        <v>5</v>
      </c>
      <c r="C101" s="554" t="s">
        <v>138</v>
      </c>
      <c r="D101" s="560">
        <v>4</v>
      </c>
      <c r="E101" s="594">
        <f t="shared" si="6"/>
        <v>1.183431952662722</v>
      </c>
      <c r="F101" s="554" t="s">
        <v>145</v>
      </c>
      <c r="G101" s="562">
        <v>2269272736</v>
      </c>
      <c r="H101" s="595">
        <f t="shared" si="7"/>
        <v>64.11116684998284</v>
      </c>
    </row>
    <row r="102" spans="1:8" ht="101.25">
      <c r="A102" s="283"/>
      <c r="B102" s="575">
        <v>6</v>
      </c>
      <c r="C102" s="554" t="s">
        <v>139</v>
      </c>
      <c r="D102" s="560">
        <v>19</v>
      </c>
      <c r="E102" s="594">
        <f t="shared" si="6"/>
        <v>5.621301775147929</v>
      </c>
      <c r="F102" s="587" t="s">
        <v>164</v>
      </c>
      <c r="G102" s="560">
        <v>660458706</v>
      </c>
      <c r="H102" s="595">
        <f t="shared" si="7"/>
        <v>18.659184339616445</v>
      </c>
    </row>
    <row r="103" spans="1:8" ht="33.75">
      <c r="A103" s="283"/>
      <c r="B103" s="575">
        <v>8</v>
      </c>
      <c r="C103" s="554" t="s">
        <v>140</v>
      </c>
      <c r="D103" s="560">
        <v>19</v>
      </c>
      <c r="E103" s="594">
        <f t="shared" si="6"/>
        <v>5.621301775147929</v>
      </c>
      <c r="F103" s="554" t="s">
        <v>155</v>
      </c>
      <c r="G103" s="562">
        <v>48633553</v>
      </c>
      <c r="H103" s="595">
        <f t="shared" si="7"/>
        <v>1.373988142291982</v>
      </c>
    </row>
    <row r="104" spans="1:8" ht="45">
      <c r="A104" s="283"/>
      <c r="B104" s="575">
        <v>9</v>
      </c>
      <c r="C104" s="554" t="s">
        <v>141</v>
      </c>
      <c r="D104" s="560">
        <v>17</v>
      </c>
      <c r="E104" s="594">
        <f t="shared" si="6"/>
        <v>5.029585798816568</v>
      </c>
      <c r="F104" s="599" t="s">
        <v>990</v>
      </c>
      <c r="G104" s="562"/>
      <c r="H104" s="594">
        <f>100-SUM(H97:H103)</f>
        <v>2.4198521645630677</v>
      </c>
    </row>
    <row r="105" spans="1:5" ht="22.5">
      <c r="A105" s="283"/>
      <c r="B105" s="575">
        <v>11</v>
      </c>
      <c r="C105" s="554" t="s">
        <v>143</v>
      </c>
      <c r="D105" s="560">
        <v>13</v>
      </c>
      <c r="E105" s="594">
        <f t="shared" si="6"/>
        <v>3.8461538461538463</v>
      </c>
    </row>
    <row r="106" spans="1:7" ht="33.75">
      <c r="A106" s="283"/>
      <c r="B106" s="575">
        <v>13</v>
      </c>
      <c r="C106" s="554" t="s">
        <v>536</v>
      </c>
      <c r="D106" s="560">
        <v>60</v>
      </c>
      <c r="E106" s="594">
        <f t="shared" si="6"/>
        <v>17.75147928994083</v>
      </c>
      <c r="F106" s="600"/>
      <c r="G106" s="601"/>
    </row>
    <row r="107" spans="1:5" ht="45">
      <c r="A107" s="283"/>
      <c r="B107" s="575">
        <v>14</v>
      </c>
      <c r="C107" s="554" t="s">
        <v>158</v>
      </c>
      <c r="D107" s="560">
        <v>92</v>
      </c>
      <c r="E107" s="594">
        <f t="shared" si="6"/>
        <v>27.218934911242602</v>
      </c>
    </row>
    <row r="108" spans="1:5" ht="45">
      <c r="A108" s="283"/>
      <c r="B108" s="575">
        <v>15</v>
      </c>
      <c r="C108" s="554" t="s">
        <v>145</v>
      </c>
      <c r="D108" s="560">
        <v>4</v>
      </c>
      <c r="E108" s="594">
        <f t="shared" si="6"/>
        <v>1.183431952662722</v>
      </c>
    </row>
    <row r="109" spans="1:5" ht="123.75">
      <c r="A109" s="283"/>
      <c r="B109" s="575"/>
      <c r="C109" s="587" t="s">
        <v>164</v>
      </c>
      <c r="D109" s="560">
        <v>27</v>
      </c>
      <c r="E109" s="594">
        <f t="shared" si="6"/>
        <v>7.988165680473373</v>
      </c>
    </row>
    <row r="110" spans="1:5" ht="22.5">
      <c r="A110" s="283"/>
      <c r="B110" s="575">
        <v>17</v>
      </c>
      <c r="C110" s="554" t="s">
        <v>161</v>
      </c>
      <c r="D110" s="560">
        <v>10</v>
      </c>
      <c r="E110" s="594">
        <f t="shared" si="6"/>
        <v>2.9585798816568047</v>
      </c>
    </row>
    <row r="111" spans="1:5" ht="12.75">
      <c r="A111" s="283"/>
      <c r="B111" s="575"/>
      <c r="C111" s="599" t="s">
        <v>990</v>
      </c>
      <c r="D111" s="560"/>
      <c r="E111" s="594">
        <f>100-SUM(E112:E115,E97:E110)</f>
        <v>4.437869822485226</v>
      </c>
    </row>
    <row r="112" spans="1:5" ht="33.75">
      <c r="A112" s="553" t="s">
        <v>435</v>
      </c>
      <c r="B112" s="553"/>
      <c r="C112" s="554" t="s">
        <v>515</v>
      </c>
      <c r="D112" s="555">
        <v>3</v>
      </c>
      <c r="E112" s="594">
        <f>D112/$D$89*100</f>
        <v>0.8875739644970414</v>
      </c>
    </row>
    <row r="113" spans="1:5" ht="33.75">
      <c r="A113" s="39" t="s">
        <v>764</v>
      </c>
      <c r="B113" s="39"/>
      <c r="C113" s="554" t="s">
        <v>783</v>
      </c>
      <c r="D113" s="560">
        <v>3</v>
      </c>
      <c r="E113" s="594">
        <f>D113/$D$89*100</f>
        <v>0.8875739644970414</v>
      </c>
    </row>
    <row r="114" spans="1:5" ht="33.75">
      <c r="A114" s="283"/>
      <c r="B114" s="575">
        <v>10</v>
      </c>
      <c r="C114" s="554" t="s">
        <v>142</v>
      </c>
      <c r="D114" s="560">
        <v>3</v>
      </c>
      <c r="E114" s="594">
        <f>D114/$D$89*100</f>
        <v>0.8875739644970414</v>
      </c>
    </row>
    <row r="115" spans="1:5" ht="22.5">
      <c r="A115" s="283"/>
      <c r="B115" s="575">
        <v>3</v>
      </c>
      <c r="C115" s="554" t="s">
        <v>155</v>
      </c>
      <c r="D115" s="560">
        <v>3</v>
      </c>
      <c r="E115" s="594">
        <f>D115/$D$89*100</f>
        <v>0.8875739644970414</v>
      </c>
    </row>
    <row r="116" spans="1:5" ht="12.75">
      <c r="A116" s="124"/>
      <c r="B116" s="602"/>
      <c r="D116" s="603"/>
      <c r="E116" s="604"/>
    </row>
    <row r="117" spans="1:5" ht="12.75">
      <c r="A117" s="124"/>
      <c r="B117" s="602"/>
      <c r="C117" s="605"/>
      <c r="D117" s="603"/>
      <c r="E117" s="604"/>
    </row>
  </sheetData>
  <mergeCells count="9">
    <mergeCell ref="A12:B12"/>
    <mergeCell ref="A19:I19"/>
    <mergeCell ref="A27:I27"/>
    <mergeCell ref="A14:I14"/>
    <mergeCell ref="A13:B13"/>
    <mergeCell ref="A9:I9"/>
    <mergeCell ref="A5:I5"/>
    <mergeCell ref="A3:I3"/>
    <mergeCell ref="A11:I11"/>
  </mergeCells>
  <printOptions/>
  <pageMargins left="0.75" right="0.75" top="0.3" bottom="0.5" header="0.5" footer="0.5"/>
  <pageSetup fitToHeight="2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Хаиров Р.Р.</dc:creator>
  <cp:keywords/>
  <dc:description/>
  <cp:lastModifiedBy>Хаиров Р.Р.</cp:lastModifiedBy>
  <cp:lastPrinted>2005-07-26T12:39:52Z</cp:lastPrinted>
  <dcterms:created xsi:type="dcterms:W3CDTF">2004-07-22T10:27:35Z</dcterms:created>
  <dcterms:modified xsi:type="dcterms:W3CDTF">2005-07-26T13:01:38Z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